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lectrocomponents.sharepoint.com/sites/CorporateResponsibilityworkinggroupo365Group/Shared Documents/Reporting/04. ESG Reports/4. ESG Report 2025/07. Data/"/>
    </mc:Choice>
  </mc:AlternateContent>
  <xr:revisionPtr revIDLastSave="3" documentId="8_{CF7E4783-84CE-4528-B7F1-4DE5343DEE5E}" xr6:coauthVersionLast="47" xr6:coauthVersionMax="47" xr10:uidLastSave="{728B93C5-9667-4B79-9E1A-78194EE92933}"/>
  <bookViews>
    <workbookView xWindow="28680" yWindow="-120" windowWidth="29040" windowHeight="15840" xr2:uid="{F7323BF8-FC97-4BBC-AC1D-8CBD6F932BF9}"/>
  </bookViews>
  <sheets>
    <sheet name="Master Data Centre" sheetId="45" r:id="rId1"/>
    <sheet name="Data Centre" sheetId="20" state="hidden" r:id="rId2"/>
    <sheet name="Data Validation" sheetId="9" state="hidden" r:id="rId3"/>
  </sheets>
  <definedNames>
    <definedName name="_xlnm._FilterDatabase" localSheetId="1" hidden="1">'Data Centre'!$A$1:$DU$253</definedName>
    <definedName name="_xlnm._FilterDatabase" localSheetId="0" hidden="1">'Master Data Centre'!$A$1:$J$262</definedName>
    <definedName name="Current_Site_Names" localSheetId="0">#REF!</definedName>
    <definedName name="Current_Site_Names">#REF!</definedName>
    <definedName name="_xlnm.Print_Area" localSheetId="0">'Master Data Centre'!$A$1:$J$136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45" l="1"/>
  <c r="H82" i="45"/>
  <c r="G82" i="45"/>
  <c r="F82" i="45"/>
  <c r="E82" i="45"/>
  <c r="D82" i="45"/>
  <c r="C26" i="45"/>
  <c r="C70" i="45"/>
  <c r="D79" i="45"/>
  <c r="G121" i="20" l="1"/>
  <c r="E83" i="20"/>
  <c r="E82" i="20"/>
</calcChain>
</file>

<file path=xl/sharedStrings.xml><?xml version="1.0" encoding="utf-8"?>
<sst xmlns="http://schemas.openxmlformats.org/spreadsheetml/2006/main" count="1043" uniqueCount="337">
  <si>
    <t>AREA</t>
  </si>
  <si>
    <t>METRIC</t>
  </si>
  <si>
    <t>% change from 2019/20 baseline</t>
  </si>
  <si>
    <t>2024/25</t>
  </si>
  <si>
    <t>2023/24</t>
  </si>
  <si>
    <t>2022/23</t>
  </si>
  <si>
    <t>2021/22</t>
  </si>
  <si>
    <t>2020/21</t>
  </si>
  <si>
    <t>2019/20</t>
  </si>
  <si>
    <t>COMMENTS</t>
  </si>
  <si>
    <t>ADVANCING SUSTAINABILITY</t>
  </si>
  <si>
    <t>Carbon</t>
  </si>
  <si>
    <t xml:space="preserve">Scope 1 and 2 (market-based) emissions - including emissions data from acquired businesses back to our 2019/20 baseline </t>
  </si>
  <si>
    <r>
      <t>Total Scope 1 and 2 (market-based) emissions (tonnes CO</t>
    </r>
    <r>
      <rPr>
        <vertAlign val="subscript"/>
        <sz val="10"/>
        <rFont val="Noto Sans Medium"/>
        <family val="2"/>
      </rPr>
      <t>2</t>
    </r>
    <r>
      <rPr>
        <sz val="10"/>
        <rFont val="Noto Sans Medium"/>
        <family val="2"/>
      </rPr>
      <t>e) (SBTi target)</t>
    </r>
  </si>
  <si>
    <t>Scope 1 and 2 (market-based) emissions - like-for-like with 2023/24 (excluding full year emissions from our Trident acquisition and Distrelec acquisition from Q1 2024/25)</t>
  </si>
  <si>
    <r>
      <t>Total Scope 1 and 2 (market-based) emissions (tonnes CO</t>
    </r>
    <r>
      <rPr>
        <vertAlign val="subscript"/>
        <sz val="10"/>
        <rFont val="Noto Sans Medium"/>
        <family val="2"/>
      </rPr>
      <t>2</t>
    </r>
    <r>
      <rPr>
        <sz val="10"/>
        <rFont val="Noto Sans Medium"/>
        <family val="2"/>
      </rPr>
      <t>e)</t>
    </r>
  </si>
  <si>
    <t>• Includes emissions due to premises energy use (e.g. heating and purchased electricity), company vehicles and premises fugitive emissions
• Excludes acquisitions completed at the start of 2024/25 (Trident) and during 2023/24 (Distrelec) for Q1. These emissions are included in figures in rows 12-16
• CO2e for prior years updated to include additional data and recalculated using the residual-mix emission factor for the market-based figure
• Covers the operations under our financial control globally
• Independent limited assurance (2024/25) for Total Scope 1 and 2 (market-based) emissions and Carbon intensity by ERM CVS (see our ESG Reporting Centre, found online at rsgroup.com/sustainability)</t>
  </si>
  <si>
    <r>
      <t>Scope 1 emissions (tonnes CO</t>
    </r>
    <r>
      <rPr>
        <vertAlign val="subscript"/>
        <sz val="10"/>
        <color theme="1"/>
        <rFont val="Noto Sans Medium"/>
        <family val="2"/>
      </rPr>
      <t>2</t>
    </r>
    <r>
      <rPr>
        <sz val="10"/>
        <color theme="1"/>
        <rFont val="Noto Sans Medium"/>
        <family val="2"/>
      </rPr>
      <t>e)</t>
    </r>
  </si>
  <si>
    <r>
      <t>Scope 2 (market-based) emissions (tonnes CO</t>
    </r>
    <r>
      <rPr>
        <vertAlign val="subscript"/>
        <sz val="10"/>
        <rFont val="Noto Sans Medium"/>
        <family val="2"/>
      </rPr>
      <t>2</t>
    </r>
    <r>
      <rPr>
        <sz val="10"/>
        <rFont val="Noto Sans Medium"/>
        <family val="2"/>
      </rPr>
      <t>e)</t>
    </r>
  </si>
  <si>
    <r>
      <t>Scope 2 (location-based) emissions (tonnes CO</t>
    </r>
    <r>
      <rPr>
        <vertAlign val="subscript"/>
        <sz val="10"/>
        <rFont val="Noto Sans Medium"/>
        <family val="2"/>
      </rPr>
      <t>2</t>
    </r>
    <r>
      <rPr>
        <sz val="10"/>
        <rFont val="Noto Sans Medium"/>
        <family val="2"/>
      </rPr>
      <t>e)</t>
    </r>
  </si>
  <si>
    <t>Carbon intensity (Total Scope 1 and 2 (market-based) emissions / £m revenue)</t>
  </si>
  <si>
    <t>Scope 1 and 2 (market-based) emissions - including emissions data from acquired businesses, from the point of RS ownership</t>
  </si>
  <si>
    <t>Total Scope 1 and 2 (market-based) emissions (tonnes CO2e)</t>
  </si>
  <si>
    <t>• Includes emissions due to premises energy use (e.g. heating and purchased electricity), company vehicles and premises fugitive emissions
• Includes Trident acquisition completed at the start of 2024/25
• CO2e for prior years updated to include additional data and recalculated using the residual-mix emission factor for the market-based figure
• Covers the operations under our financial control globally
• Independent limited assurance (2024/25) for Total Scope 1 and 2 (market-based) emissions and Carbon intensity by ERM CVS (see our ESG Reporting Centre, found online at rsgroup.com/sustainability)</t>
  </si>
  <si>
    <t xml:space="preserve">Scope 3 emissions </t>
  </si>
  <si>
    <r>
      <t>Total Scope 3 carbon emissions (tonnes CO</t>
    </r>
    <r>
      <rPr>
        <vertAlign val="subscript"/>
        <sz val="10"/>
        <color theme="1"/>
        <rFont val="Noto Sans Medium"/>
        <family val="2"/>
      </rPr>
      <t>2</t>
    </r>
    <r>
      <rPr>
        <sz val="10"/>
        <color theme="1"/>
        <rFont val="Noto Sans Medium"/>
        <family val="2"/>
      </rPr>
      <t>e)</t>
    </r>
  </si>
  <si>
    <t>• Restated to include methodology improvements and updates to correct prior years - see in particular categories 3 and 11 (rows 21, 31 and 32)</t>
  </si>
  <si>
    <t xml:space="preserve">Scope 3 emissions, category 1: purchased goods and services </t>
  </si>
  <si>
    <t>• Independent limited assurance (2024/25) by ERM CVS (see our ESG Reporting Centre, found online at rsgroup.com/sustainability)</t>
  </si>
  <si>
    <t>% of suppliers by spend to set science-based targets</t>
  </si>
  <si>
    <t>N/A</t>
  </si>
  <si>
    <t>Scope 3 emissions, category 2: capital goods</t>
  </si>
  <si>
    <t>• Category 2 emissions relating to capital goods are included in category 1, purchased goods and services</t>
  </si>
  <si>
    <t xml:space="preserve">Scope 3 emissions, category 3: fuel- &amp; energy-related activities </t>
  </si>
  <si>
    <t>• CO2e for prior years updated to include additional data and recalculated using the residual-mix emission factor for the market-based figure</t>
  </si>
  <si>
    <t xml:space="preserve">Scope 3 emissions, category 4: upstream transportation and distribution </t>
  </si>
  <si>
    <r>
      <t>Tonnes of CO</t>
    </r>
    <r>
      <rPr>
        <vertAlign val="subscript"/>
        <sz val="10"/>
        <rFont val="Noto Sans Medium"/>
        <family val="2"/>
      </rPr>
      <t>2</t>
    </r>
    <r>
      <rPr>
        <sz val="10"/>
        <rFont val="Noto Sans Medium"/>
        <family val="2"/>
      </rPr>
      <t>e from Scope 3 transport emissions / tonne of product sold (SBTi target)</t>
    </r>
  </si>
  <si>
    <t>% reduction in Scope 3 downstream transport emissions per tonne of product sold since 2019/20</t>
  </si>
  <si>
    <t xml:space="preserve">Scope 3 emissions, category 5: waste generated in operations </t>
  </si>
  <si>
    <t>Scope 3 emissions, category 6: business travel</t>
  </si>
  <si>
    <t>Scope 3 emissions, category 7: employee commuting</t>
  </si>
  <si>
    <t>Scope 3 emissions, category 8: upstream leased assets</t>
  </si>
  <si>
    <t xml:space="preserve">Scope 3 emissions, category 9: downstream transportation and distribution </t>
  </si>
  <si>
    <t xml:space="preserve">Scope 3 emissions, category 10: processing of sold products </t>
  </si>
  <si>
    <t>• RS Group does not sell intermediate products or raw materials requiring further processing by others</t>
  </si>
  <si>
    <t>Scope 3 emissions, category 11: use of RS PRO products sold</t>
  </si>
  <si>
    <t>• Covers energy using products sold under the RS PRO own brand
• Updated updated from our FY20 base year onwards to correct an error identified in the classification of a specific product group 
• Independent limited assurance (2024/25) by ERM CVS (see our ESG Reporting Centre, found online at rsgroup.com/sustainability)</t>
  </si>
  <si>
    <t xml:space="preserve">Tonnes of CO2e from RS PRO products in-use per tonne of product sold (SBTi target) </t>
  </si>
  <si>
    <t>• KPI is updated to reflect changes in reporting methodology and emissions factors
• Updated updated from our FY20 base year onwards to correct an error identified in the classification of a specific product group 
• Independent limited assurance (2024/25) by ERM CVS (see our ESG Reporting Centre, found online at rsgroup.com/sustainability)</t>
  </si>
  <si>
    <t xml:space="preserve">Scope 3 emissions, category 12: end-of-life treatment of sold products </t>
  </si>
  <si>
    <t>Scope 3 emissions, category 13: downstream leased assets</t>
  </si>
  <si>
    <t>• RS Group does not currently have downstream leased assets</t>
  </si>
  <si>
    <t>Scope 3 emissions, category 14: franchises</t>
  </si>
  <si>
    <t>• RS Group does not operate under a franchise business model</t>
  </si>
  <si>
    <t>Scope 3 emissions, category 15: investments</t>
  </si>
  <si>
    <t>-</t>
  </si>
  <si>
    <t>All of the ESG data below includes post-acquisition data for businesses recently acquired by the Group, unless stated otherwise.</t>
  </si>
  <si>
    <t>Energy use</t>
  </si>
  <si>
    <t>Energy intensity (MWh / £m revenue)</t>
  </si>
  <si>
    <t>• KPIs are on a constant exchange rates basis and are updated to reflect changes in reporting methodology
• Energy used in our premises world-wide, excludes vehicles</t>
  </si>
  <si>
    <t>Total (premises) energy consumption (MWh)</t>
  </si>
  <si>
    <t>• Energy used in our premises world-wide, excludes vehicles</t>
  </si>
  <si>
    <t>Electricity % of total premises energy</t>
  </si>
  <si>
    <t>% of energy from renewable sources</t>
  </si>
  <si>
    <t>• Energy from renewable sources calculated as a % of total premises energy use</t>
  </si>
  <si>
    <t>% of electricity from renewable sources</t>
  </si>
  <si>
    <t>• Calculated as the % of total premises electricity use that is from renewable sources</t>
  </si>
  <si>
    <t>% of electricity use from on-site solar generation</t>
  </si>
  <si>
    <t>• Calculated as a % of total premises electricity use generated on site from renewable sources</t>
  </si>
  <si>
    <t>Packaging</t>
  </si>
  <si>
    <t>Packaging intensity (tonnes / £m revenue)</t>
  </si>
  <si>
    <t>• KPIs are on a constant exchange rates basis and are updated to reflect changes in reporting methodology
• Independent limited assurance (2024/25) by ERM CVS (see our ESG Reporting Centre, found online at rsgroup.com/sustainability)</t>
  </si>
  <si>
    <t>Total packaging (tonnes)</t>
  </si>
  <si>
    <t>% of packaging by weight that is widely reusable or recyclable</t>
  </si>
  <si>
    <t xml:space="preserve">% of packaging by weight made with 50% recycled content </t>
  </si>
  <si>
    <t>• Updated to reflect change to basis of reporting to exclude wood from this KPI as our wood pallets are made from sustainably sourced material rather than recycled content</t>
  </si>
  <si>
    <t>Recycling and waste</t>
  </si>
  <si>
    <t>Waste intensity (tonnes / £m revenue)</t>
  </si>
  <si>
    <t>Total waste generated (tonnes)</t>
  </si>
  <si>
    <t>Total weight of waste recycled (tonnes)</t>
  </si>
  <si>
    <t>% of waste recycled</t>
  </si>
  <si>
    <t>Total weight of waste incinerated (tonnes)</t>
  </si>
  <si>
    <t>% of waste incinerated</t>
  </si>
  <si>
    <t>Total weight of waste landfilled (tonnes)</t>
  </si>
  <si>
    <t xml:space="preserve">% of waste sent to landfill </t>
  </si>
  <si>
    <t>Waste reported as hazardous (tonnes)</t>
  </si>
  <si>
    <t>Waste reported as non-hazardous (tonnes)</t>
  </si>
  <si>
    <t>Waste reported as Waste Electrical and Electronic Equipment (WEEE) (tonnes)</t>
  </si>
  <si>
    <t>Water</t>
  </si>
  <si>
    <r>
      <t>Water use per head (m</t>
    </r>
    <r>
      <rPr>
        <vertAlign val="superscript"/>
        <sz val="10"/>
        <color theme="1"/>
        <rFont val="Noto Sans Medium"/>
        <family val="2"/>
      </rPr>
      <t>3</t>
    </r>
    <r>
      <rPr>
        <sz val="10"/>
        <color theme="1"/>
        <rFont val="Noto Sans Medium"/>
        <family val="2"/>
      </rPr>
      <t xml:space="preserve"> / head)</t>
    </r>
  </si>
  <si>
    <r>
      <t>Water use (m</t>
    </r>
    <r>
      <rPr>
        <vertAlign val="superscript"/>
        <sz val="10"/>
        <color theme="1"/>
        <rFont val="Noto Sans Medium"/>
        <family val="2"/>
      </rPr>
      <t>3</t>
    </r>
    <r>
      <rPr>
        <sz val="10"/>
        <color theme="1"/>
        <rFont val="Noto Sans Medium"/>
        <family val="2"/>
      </rPr>
      <t>)</t>
    </r>
  </si>
  <si>
    <r>
      <t>• An exceptional event in FY25 Q2 resulted in an additional c. 9,000m</t>
    </r>
    <r>
      <rPr>
        <vertAlign val="superscript"/>
        <sz val="10"/>
        <color theme="1"/>
        <rFont val="Noto Sans Medium"/>
        <family val="2"/>
      </rPr>
      <t>3</t>
    </r>
    <r>
      <rPr>
        <sz val="10"/>
        <color theme="1"/>
        <rFont val="Noto Sans Medium"/>
        <family val="2"/>
      </rPr>
      <t xml:space="preserve"> water use owing to an irregation system leak at one of our Distribution Centres.
• Our approach to the treatment of exceptional events is described in our Basis of Reporting (see our ESG Reporting Centre, found online at rsgroup.com/sustainability).</t>
    </r>
  </si>
  <si>
    <t>Products and solutions</t>
  </si>
  <si>
    <t>Number of products included within the Better World range</t>
  </si>
  <si>
    <t>c.30,000</t>
  </si>
  <si>
    <t>c. 20,000</t>
  </si>
  <si>
    <t>Certifications</t>
  </si>
  <si>
    <t>No. of sites certified to ISO 14001</t>
  </si>
  <si>
    <t>+ 11 sites</t>
  </si>
  <si>
    <t>% of operations by floor area covered by ISO 14001</t>
  </si>
  <si>
    <t>(9)% pts</t>
  </si>
  <si>
    <t>% of operations by revenue covered by ISO 14001</t>
  </si>
  <si>
    <t>+2% pts</t>
  </si>
  <si>
    <t>CDP Rating</t>
  </si>
  <si>
    <t>+1 category</t>
  </si>
  <si>
    <t>A (leadership category)</t>
  </si>
  <si>
    <t>A- (leadership category)</t>
  </si>
  <si>
    <t>B (management category)</t>
  </si>
  <si>
    <t>Science-based Targets initiative (SBTi) status</t>
  </si>
  <si>
    <t>Targets validated</t>
  </si>
  <si>
    <t>Undergoing SBTi validation</t>
  </si>
  <si>
    <t>Committed</t>
  </si>
  <si>
    <t>No. of United Nations Sustainable Development Goals aligned to</t>
  </si>
  <si>
    <t>EMPOWERING OUR PEOPLE</t>
  </si>
  <si>
    <t>People</t>
  </si>
  <si>
    <t>Average number of employees</t>
  </si>
  <si>
    <t>Voluntary annual turnover rate</t>
  </si>
  <si>
    <t>(1)% pt</t>
  </si>
  <si>
    <t>Employee engagement score</t>
  </si>
  <si>
    <t>• As at 31 March 2023, we were four points away from the top 10% of high performing companies. These global benchmarks are updated twice a year.
• Independent limited assurance (2024/25) by ERM CVS (see our ESG Reporting Centre, found online at rsgroup.com/sustainability)</t>
  </si>
  <si>
    <t>People in apprenticeships (UK only)</t>
  </si>
  <si>
    <t>Training hours</t>
  </si>
  <si>
    <t>c. 64,700</t>
  </si>
  <si>
    <t>c. 81100</t>
  </si>
  <si>
    <t>c. 159,000</t>
  </si>
  <si>
    <t>c. 132,000</t>
  </si>
  <si>
    <t>c. 22,000</t>
  </si>
  <si>
    <t>• Figures includes face to face training and online learning (64,700+) via My Academy, launched in July 2021. Split is c. 34,700 My Academy and an estimated 30,000 additional training hours</t>
  </si>
  <si>
    <t>Health and safety</t>
  </si>
  <si>
    <t>All Accident frequency rate per 200,000 hours</t>
  </si>
  <si>
    <t xml:space="preserve">All accidents </t>
  </si>
  <si>
    <t>Lost time accident frequency rate per 200,000 hours</t>
  </si>
  <si>
    <t>Lost time accidents</t>
  </si>
  <si>
    <t>Average calendar days lost per lost time 
accident</t>
  </si>
  <si>
    <t>Total calendar days lost</t>
  </si>
  <si>
    <t>• FY23 figure updated to reflect the ongoing calendar days lost for an accident that occurred in FY23</t>
  </si>
  <si>
    <t>Near misses reported per head</t>
  </si>
  <si>
    <t>Total near misses</t>
  </si>
  <si>
    <t>Number of work-related fatalities</t>
  </si>
  <si>
    <t>Number of sites certified to ISO 45001 or equivalent</t>
  </si>
  <si>
    <t>+ 6 sites</t>
  </si>
  <si>
    <t>% of operations by floor area certified to ISO 45001 or equivalent</t>
  </si>
  <si>
    <t>(14)% pts</t>
  </si>
  <si>
    <t>% of sites certified to ISO 45001 or equivalent</t>
  </si>
  <si>
    <t>(8)% pts</t>
  </si>
  <si>
    <t>Leadership diversity</t>
  </si>
  <si>
    <t xml:space="preserve">% of female leaders </t>
  </si>
  <si>
    <t xml:space="preserve">% of ethnically diverse leaders </t>
  </si>
  <si>
    <t>• Compiled through our employee database and collected on a self-reporting basis
• Independent limited assurance (2024/25) by ERM CVS (see our ESG Reporting Centre, found online at rsgroup.com/sustainability)</t>
  </si>
  <si>
    <t>Inclusion: Gender split</t>
  </si>
  <si>
    <t>% of female employees</t>
  </si>
  <si>
    <t>(2)% pts</t>
  </si>
  <si>
    <t>% of male employees</t>
  </si>
  <si>
    <t xml:space="preserve">% of women in management </t>
  </si>
  <si>
    <t>% of men in management</t>
  </si>
  <si>
    <t>(5)% pts</t>
  </si>
  <si>
    <t>% of women on the board</t>
  </si>
  <si>
    <t>+20% pts</t>
  </si>
  <si>
    <t>% of men on the board</t>
  </si>
  <si>
    <t>(20)% pts</t>
  </si>
  <si>
    <t>No. of women in the organisation</t>
  </si>
  <si>
    <t>No. of men in the organisation</t>
  </si>
  <si>
    <t>No. of women in management</t>
  </si>
  <si>
    <t>No. of men in management</t>
  </si>
  <si>
    <t>No. of women on the board</t>
  </si>
  <si>
    <t>No. of men on the board</t>
  </si>
  <si>
    <t>Inclusion: Gender pay gap
(UK employees)</t>
  </si>
  <si>
    <t>Female pay gap hourly rate - mean</t>
  </si>
  <si>
    <t>Female pay gap hourly rate - median</t>
  </si>
  <si>
    <t>Female bonus pay gap - mean</t>
  </si>
  <si>
    <t>Female Bonus pay gap - median</t>
  </si>
  <si>
    <t>Pay Quartiles % of women (UK employees): Top quartile</t>
  </si>
  <si>
    <t>Pay Quartiles % of women (UK employees): Q3</t>
  </si>
  <si>
    <t>Pay Quartiles % of women (UK employees): Q2</t>
  </si>
  <si>
    <t>Pay Quartiles % of women (UK employees): Bottom quartile</t>
  </si>
  <si>
    <t>Signatories of Race at Work Charter</t>
  </si>
  <si>
    <t>Yes</t>
  </si>
  <si>
    <t xml:space="preserve">Yes </t>
  </si>
  <si>
    <t>Inclusion: Training</t>
  </si>
  <si>
    <t>Global inclusion training (% completed module)</t>
  </si>
  <si>
    <t>•  New training module launched in 2021/22 through My Academy platform</t>
  </si>
  <si>
    <t xml:space="preserve">Human rights and labour standards </t>
  </si>
  <si>
    <t xml:space="preserve">Signatories of the UN Global Compact </t>
  </si>
  <si>
    <t>CHAMPIONING YOUTH &amp; COMMUNITIES</t>
  </si>
  <si>
    <t>Education and products</t>
  </si>
  <si>
    <t>Number of young students, engineers and innovators supported  (cumulative total)</t>
  </si>
  <si>
    <t>• Supported through a range of educational technologies, learning content and skills development</t>
  </si>
  <si>
    <t>Number of universities, colleges and schools using RS and OKdo educational products</t>
  </si>
  <si>
    <t>c. 5,200</t>
  </si>
  <si>
    <t>Social impact partnerships</t>
  </si>
  <si>
    <t>Total amount raised for TWMP (cumulative total)</t>
  </si>
  <si>
    <t>£218,000</t>
  </si>
  <si>
    <t>• Partnership commenced in April 2021</t>
  </si>
  <si>
    <t>Total number of lives impacted by support of The Washing Machine Project (TWMP) (cumulative total)</t>
  </si>
  <si>
    <t xml:space="preserve">Volunteering </t>
  </si>
  <si>
    <t>% of employees volunteering within the last two years</t>
  </si>
  <si>
    <t>• 2022/23 data includes the 3% recorded in 2021/22</t>
  </si>
  <si>
    <t>DOING BUSINESS RESPONSIBLY</t>
  </si>
  <si>
    <t>Incentivising 
ESG progress</t>
  </si>
  <si>
    <t>% of ESG targets in annual incentive</t>
  </si>
  <si>
    <t>10-15%</t>
  </si>
  <si>
    <t>Sustainability-linked loan to facilitate action around our 2030 ESG action plan</t>
  </si>
  <si>
    <t>Yes - £400 million</t>
  </si>
  <si>
    <t>Yes - £300 million</t>
  </si>
  <si>
    <t>Operations, customers and quality</t>
  </si>
  <si>
    <t xml:space="preserve">No. of countries with RS operations </t>
  </si>
  <si>
    <t>Group rolling 12-month Net Promoter Score (NPS)</t>
  </si>
  <si>
    <t xml:space="preserve">% of revenue from sites accredited to ISO 9001 </t>
  </si>
  <si>
    <t>• Includes acquisitions completed in FY23 and FY24 includes acquisitions completed that year. Decline is due to Risoul - they do not have ISO 9001.</t>
  </si>
  <si>
    <t>Responsible supply chain</t>
  </si>
  <si>
    <t>Number of suppliers for our stocked product range</t>
  </si>
  <si>
    <t>c. 2,500</t>
  </si>
  <si>
    <t>No. of supplier ethical audits - RS PRO suppliers</t>
  </si>
  <si>
    <t>• In 2022/23 a third party conducted an additional 12 audits in Asia Pacific
- 23/24 we also carried out an additional 28 'assessments' in EMEA, but these should not be classed as 'audits'</t>
  </si>
  <si>
    <t>% of suppliers by spend signed our ethical trading declaration</t>
  </si>
  <si>
    <t>• 2022/23 figure re-stated due to current FX rates and updates to historical data. Changed from 52% to 50%.</t>
  </si>
  <si>
    <t>% of suppliers by spend with an EcoVadis membership</t>
  </si>
  <si>
    <t>• 2022/23 figure re-stated due to current FX rates and updates to historical data. Changed from 50% to 49%.</t>
  </si>
  <si>
    <t xml:space="preserve">% of RS PRO suppliers by spend with a Sedex membership </t>
  </si>
  <si>
    <t>Number of stocked products</t>
  </si>
  <si>
    <t>Over 800,000</t>
  </si>
  <si>
    <t>c. 750,000</t>
  </si>
  <si>
    <t>c. 700,000</t>
  </si>
  <si>
    <t>c. 650,000</t>
  </si>
  <si>
    <t>c. 500,000</t>
  </si>
  <si>
    <t>Number of suppliers with products in Better World range</t>
  </si>
  <si>
    <t>Governance</t>
  </si>
  <si>
    <t>% of independent Board members</t>
  </si>
  <si>
    <t>Number of Speak Up whistleblowing reports</t>
  </si>
  <si>
    <t>Number of employees part of collective bargaining arrangements</t>
  </si>
  <si>
    <t>Training</t>
  </si>
  <si>
    <t>Anti-bribery training (number of employees)</t>
  </si>
  <si>
    <t>100% of senior leaders</t>
  </si>
  <si>
    <t>Information security training (number of employees)</t>
  </si>
  <si>
    <t>c. 5,300</t>
  </si>
  <si>
    <t>Privacy training (% of employees in higher risk teams dealing with personal data)</t>
  </si>
  <si>
    <t>Modern slavery training for RS Group employees</t>
  </si>
  <si>
    <t>ESG DATA CENTRE</t>
  </si>
  <si>
    <t>Data Provider</t>
  </si>
  <si>
    <t>2018/19</t>
  </si>
  <si>
    <t>2017/18</t>
  </si>
  <si>
    <r>
      <t>Carbon intensity (CO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 emissions tonnes 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 / £m revenue)</t>
    </r>
  </si>
  <si>
    <t>Steve Askins</t>
  </si>
  <si>
    <t>• Includes emissions due to premises energy use and company vehicles.</t>
  </si>
  <si>
    <t>Total greenhouse gas emissions per £m revenue</t>
  </si>
  <si>
    <t>• Includes emissions due to premises energy use, company vehicles and premises fugitive emissions.</t>
  </si>
  <si>
    <r>
      <t>Total Scope 1 emissions (tonnes 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e)</t>
    </r>
  </si>
  <si>
    <t>• Includes emissions due to premises energy use and company vehicles and fugitive emissions</t>
  </si>
  <si>
    <r>
      <t>Total Scope 2 emissions (tonnes 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e)</t>
    </r>
  </si>
  <si>
    <t>• Due to purchased electricity (market based)</t>
  </si>
  <si>
    <r>
      <t>Total Scope 1 and 2 emissions (tonnes CO</t>
    </r>
    <r>
      <rPr>
        <vertAlign val="subscript"/>
        <sz val="9"/>
        <rFont val="Noto Sans Medium"/>
        <family val="2"/>
      </rPr>
      <t>2</t>
    </r>
    <r>
      <rPr>
        <sz val="9"/>
        <rFont val="Noto Sans Medium"/>
        <family val="2"/>
      </rPr>
      <t>e)
*not including subsequently acquired businesses in the 2019/20 baseline</t>
    </r>
  </si>
  <si>
    <r>
      <t>Total Scope 1 and 2 emissions (tonnes CO</t>
    </r>
    <r>
      <rPr>
        <vertAlign val="subscript"/>
        <sz val="9"/>
        <rFont val="Noto Sans Medium"/>
        <family val="2"/>
      </rPr>
      <t>2</t>
    </r>
    <r>
      <rPr>
        <sz val="9"/>
        <rFont val="Noto Sans Medium"/>
        <family val="2"/>
      </rPr>
      <t>e)
* 2019/20 baseline rebased to include businesses acquired between 2019/20
and 2021/22, for the purposes of our target with the SBTi</t>
    </r>
  </si>
  <si>
    <t>NA</t>
  </si>
  <si>
    <t>• Not rebased prior to 2019/20</t>
  </si>
  <si>
    <r>
      <t>Tonnes of CO</t>
    </r>
    <r>
      <rPr>
        <vertAlign val="subscript"/>
        <sz val="9"/>
        <rFont val="Noto Sans Medium"/>
        <family val="2"/>
      </rPr>
      <t>2</t>
    </r>
    <r>
      <rPr>
        <sz val="9"/>
        <rFont val="Noto Sans Medium"/>
        <family val="2"/>
      </rPr>
      <t>e from Scope 3 transport emissions / tonne of product sold</t>
    </r>
  </si>
  <si>
    <t>Steve Askins, Christian Lude</t>
  </si>
  <si>
    <t>• Defra Wheel to Well emissions factors applied globally</t>
  </si>
  <si>
    <r>
      <t>Total Scope 3 carbon emissions (tonnes 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e)</t>
    </r>
  </si>
  <si>
    <t>• First reported in 2022/23</t>
  </si>
  <si>
    <t xml:space="preserve">Scope 3 emissions category 5: waste generated in operations </t>
  </si>
  <si>
    <t>Scope 3 emissions, category 11: use of products sold</t>
  </si>
  <si>
    <t>% reduction in Scope 3 downstream transport emissions 
per tonne of product sold since 2019/20</t>
  </si>
  <si>
    <t>• Baseline 2019/20</t>
  </si>
  <si>
    <t>Steve Askins, Liam McDade</t>
  </si>
  <si>
    <t>• First reported in 2020/21</t>
  </si>
  <si>
    <t>• Energy used in our premises world-wide
• Excludes vehicles</t>
  </si>
  <si>
    <t>Total energy consumption (MWh)</t>
  </si>
  <si>
    <t>• Calculated as a % of total premises energy use that is from renewable sources</t>
  </si>
  <si>
    <t>Total renewable energy consumption (MWh)</t>
  </si>
  <si>
    <t>• Calculated as a % of total electricity use that is from renewable sources</t>
  </si>
  <si>
    <t>Steve Askins, Liam Dowd, Chris Winfield</t>
  </si>
  <si>
    <t>• First reported in 2019/20</t>
  </si>
  <si>
    <t>Steve Askins, Sophie Smith</t>
  </si>
  <si>
    <t>Total weight of waste recovered (tonnes)</t>
  </si>
  <si>
    <t>Waste reported as Waste Electrical and Electronic 
Equipment (WEEE) (tonnes)</t>
  </si>
  <si>
    <r>
      <t>Water use per head (m</t>
    </r>
    <r>
      <rPr>
        <vertAlign val="superscript"/>
        <sz val="9"/>
        <color theme="1"/>
        <rFont val="Noto Sans Medium"/>
        <family val="2"/>
      </rPr>
      <t>3</t>
    </r>
    <r>
      <rPr>
        <sz val="9"/>
        <color theme="1"/>
        <rFont val="Noto Sans Medium"/>
        <family val="2"/>
      </rPr>
      <t xml:space="preserve"> / head)</t>
    </r>
  </si>
  <si>
    <t>Water use (m3)</t>
  </si>
  <si>
    <t>Helen Donoghue</t>
  </si>
  <si>
    <t>c. 30,000</t>
  </si>
  <si>
    <t>Sophie Smith</t>
  </si>
  <si>
    <t>Kamal Miah</t>
  </si>
  <si>
    <t>Committed to Science-based Targets initiative (SBTi)</t>
  </si>
  <si>
    <t>Awaiting verification</t>
  </si>
  <si>
    <t>• First reported in 2021/22</t>
  </si>
  <si>
    <t>CHAMPIONING EDUCATION AND INNOVATION</t>
  </si>
  <si>
    <t>Number of young students reached with educational technologies, learning content and skills development</t>
  </si>
  <si>
    <t>Carol North, Sophie Jeffrey</t>
  </si>
  <si>
    <t>Kudzai Manduvi</t>
  </si>
  <si>
    <t>c. 4,400</t>
  </si>
  <si>
    <t>Innovation</t>
  </si>
  <si>
    <t>Number of engineers and innovators engaged in creating socially responsible and sustainable solutions</t>
  </si>
  <si>
    <t>Mike Bray</t>
  </si>
  <si>
    <t>Total amount raised for TWMP</t>
  </si>
  <si>
    <t>James Tucker</t>
  </si>
  <si>
    <t>Total number of lives impacted by support of The Washing Machine Project (TWMP)</t>
  </si>
  <si>
    <t>Scott Morgan, Edd Beesley</t>
  </si>
  <si>
    <t>• First reported in 2018/19</t>
  </si>
  <si>
    <t>Nicola Robinson, Benjamin Cooper</t>
  </si>
  <si>
    <t>• Figures includes face to face training and online learning 
via My Academy, launched in July 2021</t>
  </si>
  <si>
    <t>JBB, Steve Askins</t>
  </si>
  <si>
    <t>JBB</t>
  </si>
  <si>
    <t>• 2017/18 data is working days</t>
  </si>
  <si>
    <t>• First reported  in 2021/22</t>
  </si>
  <si>
    <t>• First reported  in 2020/21</t>
  </si>
  <si>
    <t>Jess Chu, Edd Beesley</t>
  </si>
  <si>
    <t>• Compiled through our employee database and collected on a self-reporting basis</t>
  </si>
  <si>
    <t>Inclusion: Gender pay gap (UK employees)</t>
  </si>
  <si>
    <t>• 2021/22 Gender pay gap report published June 2022. 
Data as of 5 April 2021 downloadable from: https://www.rsgroup.com/esg/reporting-centre</t>
  </si>
  <si>
    <t>• New training module launched in 2021/22 through My 
Academy platform</t>
  </si>
  <si>
    <t>Leanne Scimia, Victoria King</t>
  </si>
  <si>
    <t>• First reported  in 2022/23</t>
  </si>
  <si>
    <t>Sally Tilley</t>
  </si>
  <si>
    <r>
      <t>• Linked to 3 ESG KPIs: Scope 1 and 2 CO</t>
    </r>
    <r>
      <rPr>
        <vertAlign val="subscript"/>
        <sz val="9"/>
        <color theme="1"/>
        <rFont val="Noto Sans Medium"/>
        <family val="2"/>
      </rPr>
      <t>2</t>
    </r>
    <r>
      <rPr>
        <sz val="9"/>
        <color theme="1"/>
        <rFont val="Noto Sans Medium"/>
        <family val="2"/>
      </rPr>
      <t>e emissions, packaging intensity and % of management that are women</t>
    </r>
  </si>
  <si>
    <t>Operations, customers and 
quality</t>
  </si>
  <si>
    <t>Millie McCauley, Liam McDade</t>
  </si>
  <si>
    <t>Danny Hobson</t>
  </si>
  <si>
    <t>• First reported in 2019/20
• In 2022/23 a third party conducted an additional 12 audits in Asia Pacific</t>
  </si>
  <si>
    <t>Danny Hobson, Kevin Parke, Liam McDade</t>
  </si>
  <si>
    <t>• First reported for 2021/22</t>
  </si>
  <si>
    <t>Danny Hobson, Helen Donoghue</t>
  </si>
  <si>
    <t>Group ESG Leadership Committee</t>
  </si>
  <si>
    <t>Andrea Barrett</t>
  </si>
  <si>
    <t>Formed</t>
  </si>
  <si>
    <t>• Committees formed in 2020/21 with first meetings in 2021/22</t>
  </si>
  <si>
    <t>Clare Underwood, Emily Martin</t>
  </si>
  <si>
    <t>• Includes chair who was independent on appointment
• Data is taken on the last day of the financial year</t>
  </si>
  <si>
    <t>Andy James</t>
  </si>
  <si>
    <t>Anti-bribery training (number of employees in higher risk markets and roles)</t>
  </si>
  <si>
    <t>c. 2,000</t>
  </si>
  <si>
    <t>Charlotte Wilson</t>
  </si>
  <si>
    <t>c. 5,800</t>
  </si>
  <si>
    <t>Privacy training (% of employees who deal with personal data)</t>
  </si>
  <si>
    <t>• Training delivered to RS Group employees in higher risk roles (e.g. procurement)</t>
  </si>
  <si>
    <t>On Track</t>
  </si>
  <si>
    <t>Manage Closely</t>
  </si>
  <si>
    <t>Requires Leadership Attention</t>
  </si>
  <si>
    <t>• Includes all emissions from all acquisitions, enabling year-on-year progress comparison towards science-based target
• CO2e for prior years updated to include additional data and recalculated using the residual-mix emission factor for the market-based figure
• Independent limited assurance (2024/25) for Total Scope 1 and 2 (market-based) emissions by ERM CVS (see our ESG Reporting Centre, found online at rsgroup.com/sustainability)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</si>
</sst>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164" formatCode="0.0%"/>
    <numFmt numFmtId="165" formatCode="0.0"/>
    <numFmt numFmtId="166" formatCode="&quot;£&quot;#,##0"/>
    <numFmt numFmtId="167" formatCode="\+0%;\-0%;0%"/>
    <numFmt numFmtId="168" formatCode="#,##0.0"/>
    <numFmt numFmtId="169" formatCode="\+0%;\(0\)%;\-"/>
    <numFmt numFmtId="170" formatCode="\+0%&quot; pts&quot;;\-0%&quot; pts&quot;;&quot;-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Oswald"/>
    </font>
    <font>
      <sz val="16"/>
      <color theme="1"/>
      <name val="Calibri"/>
      <family val="2"/>
      <scheme val="minor"/>
    </font>
    <font>
      <b/>
      <sz val="9"/>
      <name val="Oswald"/>
    </font>
    <font>
      <b/>
      <sz val="9"/>
      <color theme="0"/>
      <name val="Oswald"/>
    </font>
    <font>
      <b/>
      <sz val="9"/>
      <color theme="1"/>
      <name val="Oswald"/>
    </font>
    <font>
      <sz val="9"/>
      <color theme="1"/>
      <name val="Oswald"/>
    </font>
    <font>
      <sz val="9"/>
      <color theme="1"/>
      <name val="Noto Sans Medium"/>
      <family val="2"/>
    </font>
    <font>
      <sz val="9"/>
      <color theme="1"/>
      <name val="Calibri"/>
      <family val="2"/>
      <scheme val="minor"/>
    </font>
    <font>
      <vertAlign val="subscript"/>
      <sz val="9"/>
      <color theme="1"/>
      <name val="Noto Sans Medium"/>
      <family val="2"/>
    </font>
    <font>
      <sz val="9"/>
      <name val="Noto Sans Medium"/>
      <family val="2"/>
    </font>
    <font>
      <vertAlign val="subscript"/>
      <sz val="9"/>
      <name val="Noto Sans Medium"/>
      <family val="2"/>
    </font>
    <font>
      <vertAlign val="superscript"/>
      <sz val="9"/>
      <color theme="1"/>
      <name val="Noto Sans Medium"/>
      <family val="2"/>
    </font>
    <font>
      <sz val="10"/>
      <color theme="1"/>
      <name val="Calibri"/>
      <family val="2"/>
      <scheme val="minor"/>
    </font>
    <font>
      <sz val="10"/>
      <color theme="1"/>
      <name val="Oswald"/>
    </font>
    <font>
      <b/>
      <sz val="10"/>
      <name val="Oswald"/>
    </font>
    <font>
      <b/>
      <sz val="10"/>
      <color theme="0"/>
      <name val="Oswald"/>
    </font>
    <font>
      <b/>
      <sz val="10"/>
      <color theme="1"/>
      <name val="Oswald"/>
    </font>
    <font>
      <sz val="10"/>
      <color theme="1"/>
      <name val="Noto Sans Medium"/>
      <family val="2"/>
    </font>
    <font>
      <vertAlign val="subscript"/>
      <sz val="10"/>
      <color theme="1"/>
      <name val="Noto Sans Medium"/>
      <family val="2"/>
    </font>
    <font>
      <sz val="10"/>
      <name val="Noto Sans Medium"/>
      <family val="2"/>
    </font>
    <font>
      <vertAlign val="subscript"/>
      <sz val="10"/>
      <name val="Noto Sans Medium"/>
      <family val="2"/>
    </font>
    <font>
      <vertAlign val="superscript"/>
      <sz val="10"/>
      <color theme="1"/>
      <name val="Noto Sans Medium"/>
      <family val="2"/>
    </font>
    <font>
      <sz val="9"/>
      <color rgb="FFFF0000"/>
      <name val="Noto Sans Medium"/>
      <family val="2"/>
    </font>
    <font>
      <b/>
      <sz val="10"/>
      <name val="Noto Sans Medium"/>
      <family val="2"/>
    </font>
    <font>
      <b/>
      <sz val="10"/>
      <color theme="0"/>
      <name val="Noto Sans"/>
      <family val="2"/>
    </font>
    <font>
      <b/>
      <sz val="10"/>
      <color theme="0"/>
      <name val="Noto Sans Medium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Noto Sans Medium"/>
      <family val="2"/>
    </font>
    <font>
      <sz val="10"/>
      <color theme="1"/>
      <name val="Noto Sans Medium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D2DED0"/>
        <bgColor indexed="64"/>
      </patternFill>
    </fill>
    <fill>
      <patternFill patternType="solid">
        <fgColor rgb="FFADC3A9"/>
        <bgColor indexed="64"/>
      </patternFill>
    </fill>
    <fill>
      <patternFill patternType="solid">
        <fgColor rgb="FFFBE6E5"/>
        <bgColor indexed="64"/>
      </patternFill>
    </fill>
    <fill>
      <patternFill patternType="solid">
        <fgColor rgb="FFF6C4C2"/>
        <bgColor indexed="64"/>
      </patternFill>
    </fill>
    <fill>
      <patternFill patternType="solid">
        <fgColor rgb="FFF6E3C2"/>
        <bgColor indexed="64"/>
      </patternFill>
    </fill>
    <fill>
      <patternFill patternType="solid">
        <fgColor rgb="FFEDC987"/>
        <bgColor indexed="64"/>
      </patternFill>
    </fill>
    <fill>
      <patternFill patternType="solid">
        <fgColor rgb="FFCBE6EB"/>
        <bgColor indexed="64"/>
      </patternFill>
    </fill>
    <fill>
      <patternFill patternType="solid">
        <fgColor rgb="FF9ED0DA"/>
        <bgColor indexed="64"/>
      </patternFill>
    </fill>
    <fill>
      <patternFill patternType="solid">
        <fgColor rgb="FF00691E"/>
        <bgColor indexed="64"/>
      </patternFill>
    </fill>
    <fill>
      <patternFill patternType="solid">
        <fgColor rgb="FFA00F28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005F69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6C4C2"/>
        <bgColor rgb="FF000000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3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top" wrapText="1"/>
    </xf>
    <xf numFmtId="9" fontId="8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9" fontId="11" fillId="4" borderId="1" xfId="1" applyFont="1" applyFill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9" fontId="11" fillId="3" borderId="1" xfId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 wrapText="1"/>
    </xf>
    <xf numFmtId="166" fontId="8" fillId="6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0" xfId="0" applyFont="1" applyFill="1" applyAlignment="1">
      <alignment horizontal="left" vertical="top" wrapText="1"/>
    </xf>
    <xf numFmtId="164" fontId="8" fillId="7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/>
    </xf>
    <xf numFmtId="2" fontId="8" fillId="8" borderId="1" xfId="0" applyNumberFormat="1" applyFont="1" applyFill="1" applyBorder="1" applyAlignment="1">
      <alignment horizontal="center" vertical="center"/>
    </xf>
    <xf numFmtId="0" fontId="8" fillId="8" borderId="1" xfId="0" quotePrefix="1" applyFont="1" applyFill="1" applyBorder="1" applyAlignment="1">
      <alignment horizontal="left" vertical="top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9" fontId="8" fillId="8" borderId="1" xfId="0" applyNumberFormat="1" applyFont="1" applyFill="1" applyBorder="1" applyAlignment="1">
      <alignment horizontal="center" vertical="center" wrapText="1"/>
    </xf>
    <xf numFmtId="9" fontId="8" fillId="8" borderId="1" xfId="0" applyNumberFormat="1" applyFont="1" applyFill="1" applyBorder="1" applyAlignment="1">
      <alignment horizontal="center" vertical="center"/>
    </xf>
    <xf numFmtId="9" fontId="11" fillId="8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9" fontId="8" fillId="7" borderId="1" xfId="0" applyNumberFormat="1" applyFont="1" applyFill="1" applyBorder="1" applyAlignment="1">
      <alignment horizontal="center" vertical="center" wrapText="1"/>
    </xf>
    <xf numFmtId="9" fontId="8" fillId="7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164" fontId="8" fillId="8" borderId="1" xfId="0" applyNumberFormat="1" applyFont="1" applyFill="1" applyBorder="1" applyAlignment="1">
      <alignment horizontal="center" vertical="center" wrapText="1"/>
    </xf>
    <xf numFmtId="164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top" wrapText="1"/>
    </xf>
    <xf numFmtId="164" fontId="8" fillId="7" borderId="1" xfId="1" applyNumberFormat="1" applyFont="1" applyFill="1" applyBorder="1" applyAlignment="1">
      <alignment horizontal="center" vertical="center" wrapText="1"/>
    </xf>
    <xf numFmtId="9" fontId="11" fillId="7" borderId="1" xfId="0" applyNumberFormat="1" applyFont="1" applyFill="1" applyBorder="1" applyAlignment="1">
      <alignment horizontal="center" vertical="center"/>
    </xf>
    <xf numFmtId="167" fontId="8" fillId="7" borderId="1" xfId="0" applyNumberFormat="1" applyFont="1" applyFill="1" applyBorder="1" applyAlignment="1">
      <alignment horizontal="center" vertical="center" wrapText="1"/>
    </xf>
    <xf numFmtId="10" fontId="8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9" fontId="11" fillId="8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9" fontId="8" fillId="10" borderId="1" xfId="0" applyNumberFormat="1" applyFont="1" applyFill="1" applyBorder="1" applyAlignment="1">
      <alignment horizontal="center" vertical="center" wrapText="1"/>
    </xf>
    <xf numFmtId="9" fontId="8" fillId="10" borderId="1" xfId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9" fontId="8" fillId="9" borderId="1" xfId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top" wrapText="1"/>
    </xf>
    <xf numFmtId="168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9" fontId="8" fillId="9" borderId="1" xfId="0" applyNumberFormat="1" applyFont="1" applyFill="1" applyBorder="1" applyAlignment="1">
      <alignment horizontal="center" vertical="center" wrapText="1"/>
    </xf>
    <xf numFmtId="9" fontId="8" fillId="9" borderId="1" xfId="1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168" fontId="8" fillId="10" borderId="1" xfId="0" applyNumberFormat="1" applyFont="1" applyFill="1" applyBorder="1" applyAlignment="1">
      <alignment horizontal="center" vertical="center" wrapText="1"/>
    </xf>
    <xf numFmtId="3" fontId="8" fillId="10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9" fontId="11" fillId="10" borderId="1" xfId="0" applyNumberFormat="1" applyFont="1" applyFill="1" applyBorder="1" applyAlignment="1">
      <alignment horizontal="center" vertical="center" wrapText="1"/>
    </xf>
    <xf numFmtId="3" fontId="8" fillId="10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9" fontId="8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top" wrapText="1"/>
    </xf>
    <xf numFmtId="3" fontId="8" fillId="9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9" fontId="19" fillId="3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165" fontId="19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9" fontId="21" fillId="4" borderId="1" xfId="1" applyFont="1" applyFill="1" applyBorder="1" applyAlignment="1">
      <alignment horizontal="center" vertical="center" wrapText="1"/>
    </xf>
    <xf numFmtId="9" fontId="21" fillId="3" borderId="1" xfId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3" fontId="21" fillId="6" borderId="1" xfId="0" applyNumberFormat="1" applyFont="1" applyFill="1" applyBorder="1" applyAlignment="1">
      <alignment horizontal="center" vertical="center" wrapText="1"/>
    </xf>
    <xf numFmtId="3" fontId="19" fillId="6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vertical="center" wrapText="1"/>
    </xf>
    <xf numFmtId="9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center" vertical="center" wrapText="1"/>
    </xf>
    <xf numFmtId="3" fontId="19" fillId="8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9" fontId="19" fillId="8" borderId="1" xfId="0" applyNumberFormat="1" applyFont="1" applyFill="1" applyBorder="1" applyAlignment="1">
      <alignment horizontal="center" vertical="center" wrapText="1"/>
    </xf>
    <xf numFmtId="9" fontId="19" fillId="8" borderId="1" xfId="0" applyNumberFormat="1" applyFont="1" applyFill="1" applyBorder="1" applyAlignment="1">
      <alignment horizontal="center" vertical="center"/>
    </xf>
    <xf numFmtId="9" fontId="21" fillId="8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left" vertical="center" wrapText="1"/>
    </xf>
    <xf numFmtId="164" fontId="19" fillId="8" borderId="1" xfId="0" applyNumberFormat="1" applyFont="1" applyFill="1" applyBorder="1" applyAlignment="1">
      <alignment horizontal="center" vertical="center"/>
    </xf>
    <xf numFmtId="9" fontId="21" fillId="8" borderId="1" xfId="0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vertical="center" wrapText="1"/>
    </xf>
    <xf numFmtId="9" fontId="19" fillId="10" borderId="1" xfId="0" applyNumberFormat="1" applyFont="1" applyFill="1" applyBorder="1" applyAlignment="1">
      <alignment horizontal="center" vertical="center" wrapText="1"/>
    </xf>
    <xf numFmtId="9" fontId="19" fillId="10" borderId="1" xfId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9" fontId="19" fillId="9" borderId="1" xfId="1" applyFont="1" applyFill="1" applyBorder="1" applyAlignment="1">
      <alignment horizontal="center" vertical="center"/>
    </xf>
    <xf numFmtId="9" fontId="19" fillId="9" borderId="1" xfId="1" applyFont="1" applyFill="1" applyBorder="1" applyAlignment="1">
      <alignment horizontal="center" vertical="center" wrapText="1"/>
    </xf>
    <xf numFmtId="168" fontId="19" fillId="9" borderId="1" xfId="0" applyNumberFormat="1" applyFont="1" applyFill="1" applyBorder="1" applyAlignment="1">
      <alignment horizontal="center" vertical="center" wrapText="1"/>
    </xf>
    <xf numFmtId="9" fontId="19" fillId="9" borderId="1" xfId="0" applyNumberFormat="1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>
      <alignment horizontal="center" vertical="center" wrapText="1"/>
    </xf>
    <xf numFmtId="3" fontId="19" fillId="10" borderId="1" xfId="0" applyNumberFormat="1" applyFont="1" applyFill="1" applyBorder="1" applyAlignment="1">
      <alignment horizontal="center" vertical="center"/>
    </xf>
    <xf numFmtId="3" fontId="19" fillId="10" borderId="1" xfId="0" applyNumberFormat="1" applyFont="1" applyFill="1" applyBorder="1" applyAlignment="1">
      <alignment horizontal="center" vertical="center" wrapText="1"/>
    </xf>
    <xf numFmtId="9" fontId="21" fillId="10" borderId="1" xfId="0" applyNumberFormat="1" applyFont="1" applyFill="1" applyBorder="1" applyAlignment="1">
      <alignment horizontal="center" vertical="center" wrapText="1"/>
    </xf>
    <xf numFmtId="9" fontId="19" fillId="9" borderId="1" xfId="0" applyNumberFormat="1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24" fillId="1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9" fontId="19" fillId="3" borderId="1" xfId="1" applyFont="1" applyFill="1" applyBorder="1" applyAlignment="1">
      <alignment horizontal="center" vertical="center" wrapText="1"/>
    </xf>
    <xf numFmtId="9" fontId="19" fillId="4" borderId="1" xfId="1" applyFont="1" applyFill="1" applyBorder="1" applyAlignment="1">
      <alignment horizontal="center" vertical="center" wrapText="1"/>
    </xf>
    <xf numFmtId="169" fontId="19" fillId="3" borderId="1" xfId="1" applyNumberFormat="1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Continuous" vertical="center" wrapText="1"/>
    </xf>
    <xf numFmtId="0" fontId="17" fillId="13" borderId="3" xfId="0" applyFont="1" applyFill="1" applyBorder="1" applyAlignment="1">
      <alignment horizontal="centerContinuous" vertical="center"/>
    </xf>
    <xf numFmtId="3" fontId="21" fillId="3" borderId="1" xfId="0" applyNumberFormat="1" applyFont="1" applyFill="1" applyBorder="1" applyAlignment="1">
      <alignment horizontal="center" vertical="center" wrapText="1"/>
    </xf>
    <xf numFmtId="3" fontId="21" fillId="4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9" fontId="21" fillId="3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3" fontId="21" fillId="8" borderId="1" xfId="0" applyNumberFormat="1" applyFont="1" applyFill="1" applyBorder="1" applyAlignment="1">
      <alignment horizontal="center" vertical="center" wrapText="1"/>
    </xf>
    <xf numFmtId="9" fontId="21" fillId="8" borderId="1" xfId="1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9" fontId="21" fillId="9" borderId="1" xfId="1" applyFont="1" applyFill="1" applyBorder="1" applyAlignment="1">
      <alignment horizontal="center" vertical="center"/>
    </xf>
    <xf numFmtId="169" fontId="21" fillId="3" borderId="1" xfId="1" applyNumberFormat="1" applyFont="1" applyFill="1" applyBorder="1" applyAlignment="1">
      <alignment horizontal="center" vertical="center" wrapText="1"/>
    </xf>
    <xf numFmtId="170" fontId="21" fillId="4" borderId="1" xfId="0" applyNumberFormat="1" applyFont="1" applyFill="1" applyBorder="1" applyAlignment="1">
      <alignment horizontal="center" vertical="center" wrapText="1"/>
    </xf>
    <xf numFmtId="170" fontId="21" fillId="3" borderId="1" xfId="0" applyNumberFormat="1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left" vertical="center" wrapText="1"/>
    </xf>
    <xf numFmtId="169" fontId="27" fillId="16" borderId="1" xfId="1" applyNumberFormat="1" applyFont="1" applyFill="1" applyBorder="1" applyAlignment="1">
      <alignment horizontal="center" vertical="center" wrapText="1"/>
    </xf>
    <xf numFmtId="3" fontId="27" fillId="16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28" fillId="16" borderId="0" xfId="0" applyFont="1" applyFill="1" applyAlignment="1">
      <alignment vertical="center"/>
    </xf>
    <xf numFmtId="0" fontId="29" fillId="16" borderId="7" xfId="0" applyFont="1" applyFill="1" applyBorder="1" applyAlignment="1">
      <alignment vertical="center" wrapText="1"/>
    </xf>
    <xf numFmtId="0" fontId="29" fillId="16" borderId="8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3" fontId="19" fillId="6" borderId="1" xfId="0" applyNumberFormat="1" applyFont="1" applyFill="1" applyBorder="1" applyAlignment="1">
      <alignment horizontal="left" vertical="center" wrapText="1"/>
    </xf>
    <xf numFmtId="3" fontId="19" fillId="5" borderId="1" xfId="0" applyNumberFormat="1" applyFont="1" applyFill="1" applyBorder="1" applyAlignment="1">
      <alignment horizontal="left" vertical="center" wrapText="1"/>
    </xf>
    <xf numFmtId="0" fontId="17" fillId="13" borderId="3" xfId="0" applyFont="1" applyFill="1" applyBorder="1" applyAlignment="1">
      <alignment horizontal="centerContinuous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19" fillId="8" borderId="1" xfId="0" quotePrefix="1" applyFont="1" applyFill="1" applyBorder="1" applyAlignment="1">
      <alignment horizontal="left" vertical="center" wrapText="1"/>
    </xf>
    <xf numFmtId="9" fontId="19" fillId="8" borderId="1" xfId="0" applyNumberFormat="1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169" fontId="19" fillId="10" borderId="1" xfId="1" applyNumberFormat="1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vertical="center" wrapText="1"/>
    </xf>
    <xf numFmtId="9" fontId="21" fillId="17" borderId="1" xfId="0" applyNumberFormat="1" applyFont="1" applyFill="1" applyBorder="1" applyAlignment="1">
      <alignment horizontal="center" vertical="center" wrapText="1"/>
    </xf>
    <xf numFmtId="9" fontId="19" fillId="17" borderId="1" xfId="0" applyNumberFormat="1" applyFont="1" applyFill="1" applyBorder="1" applyAlignment="1">
      <alignment horizontal="center" vertical="center" wrapText="1"/>
    </xf>
    <xf numFmtId="9" fontId="19" fillId="17" borderId="1" xfId="0" applyNumberFormat="1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left" vertical="center" wrapText="1"/>
    </xf>
    <xf numFmtId="3" fontId="21" fillId="17" borderId="1" xfId="0" applyNumberFormat="1" applyFont="1" applyFill="1" applyBorder="1" applyAlignment="1">
      <alignment horizontal="center" vertical="center" wrapText="1"/>
    </xf>
    <xf numFmtId="3" fontId="19" fillId="17" borderId="1" xfId="0" applyNumberFormat="1" applyFont="1" applyFill="1" applyBorder="1" applyAlignment="1">
      <alignment horizontal="center" vertical="center" wrapText="1"/>
    </xf>
    <xf numFmtId="3" fontId="19" fillId="17" borderId="1" xfId="0" applyNumberFormat="1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/>
    </xf>
    <xf numFmtId="169" fontId="19" fillId="3" borderId="1" xfId="1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/>
    </xf>
    <xf numFmtId="0" fontId="19" fillId="8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 wrapText="1" indent="1"/>
    </xf>
    <xf numFmtId="0" fontId="21" fillId="3" borderId="1" xfId="0" applyFont="1" applyFill="1" applyBorder="1" applyAlignment="1">
      <alignment horizontal="left" vertical="center" wrapText="1" indent="1"/>
    </xf>
    <xf numFmtId="168" fontId="19" fillId="3" borderId="1" xfId="0" applyNumberFormat="1" applyFont="1" applyFill="1" applyBorder="1" applyAlignment="1">
      <alignment horizontal="center" vertical="center" wrapText="1"/>
    </xf>
    <xf numFmtId="0" fontId="21" fillId="3" borderId="1" xfId="0" quotePrefix="1" applyFont="1" applyFill="1" applyBorder="1" applyAlignment="1">
      <alignment horizontal="center" vertical="center" wrapText="1"/>
    </xf>
    <xf numFmtId="1" fontId="21" fillId="3" borderId="1" xfId="1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top" wrapText="1"/>
    </xf>
    <xf numFmtId="0" fontId="19" fillId="17" borderId="1" xfId="0" applyFont="1" applyFill="1" applyBorder="1" applyAlignment="1">
      <alignment horizontal="left" vertical="top" wrapText="1"/>
    </xf>
    <xf numFmtId="9" fontId="21" fillId="18" borderId="0" xfId="1" applyFont="1" applyFill="1" applyAlignment="1">
      <alignment horizontal="center" vertical="center" wrapText="1"/>
    </xf>
    <xf numFmtId="9" fontId="21" fillId="18" borderId="5" xfId="0" quotePrefix="1" applyNumberFormat="1" applyFont="1" applyFill="1" applyBorder="1" applyAlignment="1">
      <alignment horizontal="center" vertical="center" wrapText="1"/>
    </xf>
    <xf numFmtId="9" fontId="21" fillId="9" borderId="1" xfId="0" applyNumberFormat="1" applyFont="1" applyFill="1" applyBorder="1" applyAlignment="1">
      <alignment horizontal="center" vertical="center" wrapText="1"/>
    </xf>
    <xf numFmtId="3" fontId="21" fillId="9" borderId="1" xfId="0" applyNumberFormat="1" applyFont="1" applyFill="1" applyBorder="1" applyAlignment="1">
      <alignment horizontal="center" vertical="center" wrapText="1"/>
    </xf>
    <xf numFmtId="3" fontId="21" fillId="10" borderId="1" xfId="0" applyNumberFormat="1" applyFont="1" applyFill="1" applyBorder="1" applyAlignment="1">
      <alignment horizontal="center" vertical="center" wrapText="1"/>
    </xf>
    <xf numFmtId="0" fontId="19" fillId="3" borderId="1" xfId="0" quotePrefix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 wrapText="1"/>
    </xf>
    <xf numFmtId="169" fontId="21" fillId="4" borderId="1" xfId="1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2" fontId="19" fillId="4" borderId="1" xfId="0" applyNumberFormat="1" applyFont="1" applyFill="1" applyBorder="1" applyAlignment="1">
      <alignment horizontal="center" vertical="center" wrapText="1"/>
    </xf>
    <xf numFmtId="169" fontId="21" fillId="10" borderId="1" xfId="1" applyNumberFormat="1" applyFont="1" applyFill="1" applyBorder="1" applyAlignment="1">
      <alignment horizontal="center" vertical="center" wrapText="1"/>
    </xf>
    <xf numFmtId="169" fontId="21" fillId="17" borderId="1" xfId="1" applyNumberFormat="1" applyFont="1" applyFill="1" applyBorder="1" applyAlignment="1">
      <alignment horizontal="center" vertical="center" wrapText="1"/>
    </xf>
    <xf numFmtId="9" fontId="21" fillId="17" borderId="1" xfId="1" applyFont="1" applyFill="1" applyBorder="1" applyAlignment="1">
      <alignment horizontal="center" vertical="center" wrapText="1"/>
    </xf>
    <xf numFmtId="9" fontId="21" fillId="17" borderId="1" xfId="0" applyNumberFormat="1" applyFont="1" applyFill="1" applyBorder="1" applyAlignment="1">
      <alignment horizontal="center" vertical="center"/>
    </xf>
    <xf numFmtId="0" fontId="21" fillId="17" borderId="1" xfId="0" applyFont="1" applyFill="1" applyBorder="1" applyAlignment="1">
      <alignment horizontal="left" vertical="center" wrapText="1"/>
    </xf>
    <xf numFmtId="3" fontId="21" fillId="17" borderId="1" xfId="0" applyNumberFormat="1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left" vertical="top" wrapText="1"/>
    </xf>
    <xf numFmtId="169" fontId="21" fillId="8" borderId="1" xfId="1" applyNumberFormat="1" applyFont="1" applyFill="1" applyBorder="1" applyAlignment="1">
      <alignment horizontal="center" vertical="center" wrapText="1"/>
    </xf>
    <xf numFmtId="0" fontId="21" fillId="8" borderId="1" xfId="1" quotePrefix="1" applyNumberFormat="1" applyFont="1" applyFill="1" applyBorder="1" applyAlignment="1">
      <alignment horizontal="center" vertical="center" wrapText="1"/>
    </xf>
    <xf numFmtId="0" fontId="21" fillId="3" borderId="1" xfId="1" quotePrefix="1" applyNumberFormat="1" applyFont="1" applyFill="1" applyBorder="1" applyAlignment="1">
      <alignment horizontal="center" vertical="center" wrapText="1"/>
    </xf>
    <xf numFmtId="170" fontId="21" fillId="3" borderId="1" xfId="0" quotePrefix="1" applyNumberFormat="1" applyFont="1" applyFill="1" applyBorder="1" applyAlignment="1">
      <alignment horizontal="center" vertical="center" wrapText="1"/>
    </xf>
    <xf numFmtId="169" fontId="19" fillId="9" borderId="1" xfId="1" applyNumberFormat="1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left" vertical="top" wrapText="1"/>
    </xf>
    <xf numFmtId="9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166" fontId="19" fillId="5" borderId="1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21" fillId="19" borderId="5" xfId="0" applyFont="1" applyFill="1" applyBorder="1" applyAlignment="1">
      <alignment horizontal="center" vertical="center" wrapText="1"/>
    </xf>
    <xf numFmtId="9" fontId="21" fillId="6" borderId="1" xfId="0" applyNumberFormat="1" applyFont="1" applyFill="1" applyBorder="1" applyAlignment="1">
      <alignment horizontal="center" vertical="center" wrapText="1"/>
    </xf>
    <xf numFmtId="9" fontId="19" fillId="6" borderId="1" xfId="0" applyNumberFormat="1" applyFont="1" applyFill="1" applyBorder="1" applyAlignment="1">
      <alignment horizontal="center" vertical="center" wrapText="1"/>
    </xf>
    <xf numFmtId="9" fontId="19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49" fontId="21" fillId="15" borderId="5" xfId="0" applyNumberFormat="1" applyFont="1" applyFill="1" applyBorder="1" applyAlignment="1">
      <alignment horizontal="center" vertical="center" wrapText="1"/>
    </xf>
    <xf numFmtId="49" fontId="21" fillId="15" borderId="0" xfId="0" applyNumberFormat="1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left" vertical="center" wrapText="1" indent="1"/>
    </xf>
    <xf numFmtId="0" fontId="21" fillId="9" borderId="1" xfId="0" applyFont="1" applyFill="1" applyBorder="1" applyAlignment="1">
      <alignment vertical="center" wrapText="1"/>
    </xf>
    <xf numFmtId="165" fontId="21" fillId="8" borderId="1" xfId="0" applyNumberFormat="1" applyFont="1" applyFill="1" applyBorder="1" applyAlignment="1">
      <alignment horizontal="center" vertical="center" wrapText="1"/>
    </xf>
    <xf numFmtId="169" fontId="21" fillId="17" borderId="1" xfId="1" quotePrefix="1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3" fontId="21" fillId="10" borderId="1" xfId="0" applyNumberFormat="1" applyFont="1" applyFill="1" applyBorder="1" applyAlignment="1">
      <alignment horizontal="center" vertical="top" wrapText="1"/>
    </xf>
    <xf numFmtId="2" fontId="21" fillId="8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 indent="2"/>
    </xf>
    <xf numFmtId="0" fontId="21" fillId="17" borderId="1" xfId="0" applyFont="1" applyFill="1" applyBorder="1" applyAlignment="1">
      <alignment horizontal="left" vertical="top" wrapText="1"/>
    </xf>
    <xf numFmtId="0" fontId="18" fillId="10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0" fontId="18" fillId="10" borderId="1" xfId="0" applyFont="1" applyFill="1" applyBorder="1" applyAlignment="1">
      <alignment vertical="center" wrapText="1"/>
    </xf>
    <xf numFmtId="0" fontId="18" fillId="1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6" fillId="8" borderId="2" xfId="0" applyFont="1" applyFill="1" applyBorder="1" applyAlignment="1">
      <alignment vertical="center" wrapText="1"/>
    </xf>
    <xf numFmtId="0" fontId="16" fillId="8" borderId="3" xfId="0" applyFont="1" applyFill="1" applyBorder="1" applyAlignment="1">
      <alignment vertical="center" wrapText="1"/>
    </xf>
    <xf numFmtId="0" fontId="18" fillId="17" borderId="2" xfId="0" applyFont="1" applyFill="1" applyBorder="1" applyAlignment="1">
      <alignment vertical="center" wrapText="1"/>
    </xf>
    <xf numFmtId="0" fontId="18" fillId="1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18" fillId="8" borderId="2" xfId="0" applyFont="1" applyFill="1" applyBorder="1" applyAlignment="1">
      <alignment vertical="center" wrapText="1"/>
    </xf>
    <xf numFmtId="0" fontId="18" fillId="8" borderId="4" xfId="0" applyFont="1" applyFill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7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vertical="center"/>
    </xf>
    <xf numFmtId="0" fontId="17" fillId="14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vertical="center" wrapText="1"/>
    </xf>
    <xf numFmtId="0" fontId="18" fillId="10" borderId="2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18" fillId="9" borderId="2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7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7" fillId="16" borderId="6" xfId="0" applyFont="1" applyFill="1" applyBorder="1" applyAlignment="1">
      <alignment horizontal="left" vertical="center"/>
    </xf>
    <xf numFmtId="0" fontId="28" fillId="16" borderId="7" xfId="0" applyFont="1" applyFill="1" applyBorder="1" applyAlignment="1">
      <alignment vertical="center"/>
    </xf>
    <xf numFmtId="0" fontId="28" fillId="16" borderId="8" xfId="0" applyFont="1" applyFill="1" applyBorder="1" applyAlignment="1">
      <alignment vertical="center"/>
    </xf>
    <xf numFmtId="0" fontId="27" fillId="16" borderId="6" xfId="0" applyFont="1" applyFill="1" applyBorder="1" applyAlignment="1">
      <alignment horizontal="left" vertical="center" wrapText="1"/>
    </xf>
    <xf numFmtId="0" fontId="28" fillId="16" borderId="7" xfId="0" applyFont="1" applyFill="1" applyBorder="1" applyAlignment="1">
      <alignment vertical="center" wrapText="1"/>
    </xf>
    <xf numFmtId="0" fontId="28" fillId="16" borderId="8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26" fillId="16" borderId="6" xfId="0" applyFont="1" applyFill="1" applyBorder="1" applyAlignment="1">
      <alignment horizontal="left" vertical="center" wrapText="1"/>
    </xf>
    <xf numFmtId="0" fontId="26" fillId="16" borderId="7" xfId="0" applyFont="1" applyFill="1" applyBorder="1" applyAlignment="1">
      <alignment horizontal="left" vertical="center" wrapText="1"/>
    </xf>
    <xf numFmtId="0" fontId="26" fillId="16" borderId="8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vertical="top"/>
    </xf>
    <xf numFmtId="0" fontId="19" fillId="3" borderId="3" xfId="0" applyFont="1" applyFill="1" applyBorder="1" applyAlignment="1">
      <alignment horizontal="left" vertical="top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5" fillId="1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5" fillId="11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top" wrapText="1"/>
    </xf>
    <xf numFmtId="0" fontId="5" fillId="12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top"/>
    </xf>
    <xf numFmtId="0" fontId="30" fillId="9" borderId="1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left" vertical="top" wrapText="1"/>
    </xf>
  </cellXfs>
  <cellStyles count="4">
    <cellStyle name="Currency 2" xfId="2" xr:uid="{FA86F564-7FC2-4E8E-83EE-ACF6B4D90D5E}"/>
    <cellStyle name="Currency 2 2" xfId="3" xr:uid="{CBEF2238-BD25-4364-AFEE-44316EE1F927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2DED0"/>
      <color rgb="FFF6C4C2"/>
      <color rgb="FFFBE6E5"/>
      <color rgb="FFCBE6EB"/>
      <color rgb="FF008000"/>
      <color rgb="FFEDC987"/>
      <color rgb="FF9ED0DA"/>
      <color rgb="FFFFFFCC"/>
      <color rgb="FFADC3A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269631</xdr:colOff>
      <xdr:row>0</xdr:row>
      <xdr:rowOff>66676</xdr:rowOff>
    </xdr:from>
    <xdr:to>
      <xdr:col>0</xdr:col>
      <xdr:colOff>771525</xdr:colOff>
      <xdr:row>1</xdr:row>
      <xdr:rowOff>287952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5152739-7FB6-4797-8806-FDE21CB5E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631" y="66676"/>
          <a:ext cx="501894" cy="557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2A59-99C7-4A78-B18D-A4FF95E3328E}">
  <sheetPr>
    <pageSetUpPr fitToPage="1"/>
  </sheetPr>
  <dimension ref="A1:J262"/>
  <sheetViews>
    <sheetView tabSelected="1" topLeftCell="B1" zoomScaleNormal="100" workbookViewId="0">
      <pane ySplit="1" topLeftCell="A2" activePane="bottomLeft" state="frozen"/>
      <selection pane="bottomLeft" activeCell="J65" sqref="J65"/>
    </sheetView>
  </sheetViews>
  <sheetFormatPr defaultColWidth="9.1796875" defaultRowHeight="21.5" x14ac:dyDescent="0.35"/>
  <cols>
    <col min="1" max="1" width="30.54296875" style="114" customWidth="1"/>
    <col min="2" max="2" width="95.81640625" style="114" bestFit="1" customWidth="1"/>
    <col min="3" max="4" width="16.81640625" style="114" customWidth="1"/>
    <col min="5" max="5" width="16.81640625" style="184" customWidth="1"/>
    <col min="6" max="9" width="16.81640625" style="182" customWidth="1"/>
    <col min="10" max="10" width="150.54296875" style="226" customWidth="1"/>
    <col min="11" max="16384" width="9.1796875" style="114"/>
  </cols>
  <sheetData>
    <row r="1" spans="1:10" ht="43" x14ac:dyDescent="0.35">
      <c r="A1" s="115" t="s">
        <v>0</v>
      </c>
      <c r="B1" s="116" t="s">
        <v>1</v>
      </c>
      <c r="C1" s="183" t="s">
        <v>2</v>
      </c>
      <c r="D1" s="183" t="s">
        <v>3</v>
      </c>
      <c r="E1" s="183" t="s">
        <v>4</v>
      </c>
      <c r="F1" s="183" t="s">
        <v>5</v>
      </c>
      <c r="G1" s="183" t="s">
        <v>6</v>
      </c>
      <c r="H1" s="183" t="s">
        <v>7</v>
      </c>
      <c r="I1" s="183" t="s">
        <v>8</v>
      </c>
      <c r="J1" s="183" t="s">
        <v>9</v>
      </c>
    </row>
    <row r="2" spans="1:10" ht="30" customHeight="1" x14ac:dyDescent="0.35">
      <c r="A2" s="324" t="s">
        <v>10</v>
      </c>
      <c r="B2" s="325"/>
      <c r="C2" s="325"/>
      <c r="D2" s="325"/>
      <c r="E2" s="325"/>
      <c r="F2" s="325"/>
      <c r="G2" s="325"/>
      <c r="H2" s="325"/>
      <c r="I2" s="325"/>
      <c r="J2" s="326"/>
    </row>
    <row r="3" spans="1:10" ht="22.4" customHeight="1" x14ac:dyDescent="0.35">
      <c r="A3" s="333" t="s">
        <v>11</v>
      </c>
      <c r="B3" s="330" t="s">
        <v>12</v>
      </c>
      <c r="C3" s="331"/>
      <c r="D3" s="331"/>
      <c r="E3" s="331"/>
      <c r="F3" s="331"/>
      <c r="G3" s="331"/>
      <c r="H3" s="331"/>
      <c r="I3" s="331"/>
      <c r="J3" s="332"/>
    </row>
    <row r="4" spans="1:10" ht="22.4" customHeight="1" x14ac:dyDescent="0.35">
      <c r="A4" s="334"/>
      <c r="B4" s="120" t="s">
        <v>13</v>
      </c>
      <c r="C4" s="201">
        <v>-0.64</v>
      </c>
      <c r="D4" s="241">
        <v>6500</v>
      </c>
      <c r="E4" s="241">
        <v>7300</v>
      </c>
      <c r="F4" s="242">
        <v>8000</v>
      </c>
      <c r="G4" s="242">
        <v>9200</v>
      </c>
      <c r="H4" s="242">
        <v>10900</v>
      </c>
      <c r="I4" s="242">
        <v>17900</v>
      </c>
      <c r="J4" s="398" t="s">
        <v>336</v>
      </c>
    </row>
    <row r="5" spans="1:10" ht="22.4" customHeight="1" x14ac:dyDescent="0.35">
      <c r="A5" s="334"/>
      <c r="B5" s="347" t="s">
        <v>14</v>
      </c>
      <c r="C5" s="348"/>
      <c r="D5" s="348"/>
      <c r="E5" s="348"/>
      <c r="F5" s="348"/>
      <c r="G5" s="348"/>
      <c r="H5" s="348"/>
      <c r="I5" s="348"/>
      <c r="J5" s="349"/>
    </row>
    <row r="6" spans="1:10" ht="22.4" customHeight="1" x14ac:dyDescent="0.35">
      <c r="A6" s="334"/>
      <c r="B6" s="120" t="s">
        <v>15</v>
      </c>
      <c r="C6" s="201">
        <v>-0.55000000000000004</v>
      </c>
      <c r="D6" s="241">
        <v>6300</v>
      </c>
      <c r="E6" s="119">
        <v>6800</v>
      </c>
      <c r="F6" s="119">
        <v>5600</v>
      </c>
      <c r="G6" s="119">
        <v>6200</v>
      </c>
      <c r="H6" s="119">
        <v>7800</v>
      </c>
      <c r="I6" s="119">
        <v>13900</v>
      </c>
      <c r="J6" s="350" t="s">
        <v>16</v>
      </c>
    </row>
    <row r="7" spans="1:10" ht="22.4" customHeight="1" x14ac:dyDescent="0.35">
      <c r="A7" s="334"/>
      <c r="B7" s="245" t="s">
        <v>17</v>
      </c>
      <c r="C7" s="187">
        <v>0.27</v>
      </c>
      <c r="D7" s="119">
        <v>5600</v>
      </c>
      <c r="E7" s="119">
        <v>5800</v>
      </c>
      <c r="F7" s="119">
        <v>4700</v>
      </c>
      <c r="G7" s="119">
        <v>4600</v>
      </c>
      <c r="H7" s="119">
        <v>4300</v>
      </c>
      <c r="I7" s="119">
        <v>4400</v>
      </c>
      <c r="J7" s="351"/>
    </row>
    <row r="8" spans="1:10" ht="22.4" customHeight="1" x14ac:dyDescent="0.35">
      <c r="A8" s="334"/>
      <c r="B8" s="246" t="s">
        <v>18</v>
      </c>
      <c r="C8" s="187">
        <v>-0.93</v>
      </c>
      <c r="D8" s="119">
        <v>700</v>
      </c>
      <c r="E8" s="119">
        <v>1000</v>
      </c>
      <c r="F8" s="119">
        <v>900</v>
      </c>
      <c r="G8" s="119">
        <v>1600</v>
      </c>
      <c r="H8" s="119">
        <v>3500</v>
      </c>
      <c r="I8" s="119">
        <v>9500</v>
      </c>
      <c r="J8" s="351"/>
    </row>
    <row r="9" spans="1:10" ht="22.4" customHeight="1" x14ac:dyDescent="0.35">
      <c r="A9" s="334"/>
      <c r="B9" s="246" t="s">
        <v>19</v>
      </c>
      <c r="C9" s="187">
        <v>-0.2</v>
      </c>
      <c r="D9" s="119">
        <v>6900</v>
      </c>
      <c r="E9" s="119">
        <v>7700</v>
      </c>
      <c r="F9" s="119">
        <v>7200</v>
      </c>
      <c r="G9" s="119">
        <v>8200</v>
      </c>
      <c r="H9" s="119">
        <v>8300</v>
      </c>
      <c r="I9" s="119">
        <v>8600</v>
      </c>
      <c r="J9" s="351"/>
    </row>
    <row r="10" spans="1:10" ht="22.4" customHeight="1" x14ac:dyDescent="0.35">
      <c r="A10" s="334"/>
      <c r="B10" s="117" t="s">
        <v>20</v>
      </c>
      <c r="C10" s="187">
        <v>-0.7</v>
      </c>
      <c r="D10" s="247">
        <v>2.2000000000000002</v>
      </c>
      <c r="E10" s="247">
        <v>2.4</v>
      </c>
      <c r="F10" s="247">
        <v>1.9</v>
      </c>
      <c r="G10" s="247">
        <v>2.4</v>
      </c>
      <c r="H10" s="247">
        <v>4</v>
      </c>
      <c r="I10" s="247">
        <v>7.3</v>
      </c>
      <c r="J10" s="352"/>
    </row>
    <row r="11" spans="1:10" ht="22.4" customHeight="1" x14ac:dyDescent="0.35">
      <c r="A11" s="334"/>
      <c r="B11" s="327" t="s">
        <v>21</v>
      </c>
      <c r="C11" s="328"/>
      <c r="D11" s="328"/>
      <c r="E11" s="328"/>
      <c r="F11" s="328"/>
      <c r="G11" s="328"/>
      <c r="H11" s="328"/>
      <c r="I11" s="328"/>
      <c r="J11" s="329"/>
    </row>
    <row r="12" spans="1:10" ht="22.4" customHeight="1" x14ac:dyDescent="0.35">
      <c r="A12" s="334"/>
      <c r="B12" s="120" t="s">
        <v>22</v>
      </c>
      <c r="C12" s="240">
        <v>-0.53</v>
      </c>
      <c r="D12" s="241">
        <v>6500</v>
      </c>
      <c r="E12" s="241">
        <v>6800</v>
      </c>
      <c r="F12" s="242">
        <v>5600</v>
      </c>
      <c r="G12" s="242">
        <v>6200</v>
      </c>
      <c r="H12" s="242">
        <v>7800</v>
      </c>
      <c r="I12" s="241">
        <v>13900</v>
      </c>
      <c r="J12" s="353" t="s">
        <v>23</v>
      </c>
    </row>
    <row r="13" spans="1:10" ht="22.4" customHeight="1" x14ac:dyDescent="0.35">
      <c r="A13" s="334"/>
      <c r="B13" s="245" t="s">
        <v>17</v>
      </c>
      <c r="C13" s="240">
        <v>0.3</v>
      </c>
      <c r="D13" s="119">
        <v>5700</v>
      </c>
      <c r="E13" s="119">
        <v>5800</v>
      </c>
      <c r="F13" s="119">
        <v>4700</v>
      </c>
      <c r="G13" s="119">
        <v>4600</v>
      </c>
      <c r="H13" s="119">
        <v>4300</v>
      </c>
      <c r="I13" s="119">
        <v>4400</v>
      </c>
      <c r="J13" s="354"/>
    </row>
    <row r="14" spans="1:10" ht="22.4" customHeight="1" x14ac:dyDescent="0.35">
      <c r="A14" s="334"/>
      <c r="B14" s="246" t="s">
        <v>18</v>
      </c>
      <c r="C14" s="240">
        <v>-0.92</v>
      </c>
      <c r="D14" s="119">
        <v>800</v>
      </c>
      <c r="E14" s="119">
        <v>1000</v>
      </c>
      <c r="F14" s="119">
        <v>900</v>
      </c>
      <c r="G14" s="119">
        <v>1600</v>
      </c>
      <c r="H14" s="119">
        <v>3500</v>
      </c>
      <c r="I14" s="119">
        <v>9500</v>
      </c>
      <c r="J14" s="354"/>
    </row>
    <row r="15" spans="1:10" ht="22.4" customHeight="1" x14ac:dyDescent="0.35">
      <c r="A15" s="334"/>
      <c r="B15" s="246" t="s">
        <v>19</v>
      </c>
      <c r="C15" s="240">
        <v>-0.17</v>
      </c>
      <c r="D15" s="119">
        <v>7100</v>
      </c>
      <c r="E15" s="119">
        <v>7700</v>
      </c>
      <c r="F15" s="119">
        <v>7200</v>
      </c>
      <c r="G15" s="119">
        <v>8200</v>
      </c>
      <c r="H15" s="119">
        <v>8300</v>
      </c>
      <c r="I15" s="119">
        <v>8600</v>
      </c>
      <c r="J15" s="354"/>
    </row>
    <row r="16" spans="1:10" ht="22.4" customHeight="1" x14ac:dyDescent="0.35">
      <c r="A16" s="334"/>
      <c r="B16" s="117" t="s">
        <v>20</v>
      </c>
      <c r="C16" s="240">
        <v>-0.7</v>
      </c>
      <c r="D16" s="247">
        <v>2.2000000000000002</v>
      </c>
      <c r="E16" s="247">
        <v>2.4</v>
      </c>
      <c r="F16" s="247">
        <v>1.9</v>
      </c>
      <c r="G16" s="247">
        <v>2.4</v>
      </c>
      <c r="H16" s="247">
        <v>4</v>
      </c>
      <c r="I16" s="247">
        <v>7.3</v>
      </c>
      <c r="J16" s="355"/>
    </row>
    <row r="17" spans="1:10" ht="22.4" customHeight="1" x14ac:dyDescent="0.35">
      <c r="A17" s="334"/>
      <c r="B17" s="204" t="s">
        <v>24</v>
      </c>
      <c r="C17" s="205"/>
      <c r="D17" s="205"/>
      <c r="E17" s="206"/>
      <c r="F17" s="206"/>
      <c r="G17" s="206"/>
      <c r="H17" s="206"/>
      <c r="I17" s="206"/>
      <c r="J17" s="204"/>
    </row>
    <row r="18" spans="1:10" ht="22.4" customHeight="1" x14ac:dyDescent="0.35">
      <c r="A18" s="334"/>
      <c r="B18" s="117" t="s">
        <v>25</v>
      </c>
      <c r="C18" s="201">
        <v>-0.23</v>
      </c>
      <c r="D18" s="190">
        <v>3713700</v>
      </c>
      <c r="E18" s="190">
        <v>4453500</v>
      </c>
      <c r="F18" s="119">
        <v>4654900</v>
      </c>
      <c r="G18" s="119">
        <v>4624000</v>
      </c>
      <c r="H18" s="119">
        <v>3845700</v>
      </c>
      <c r="I18" s="119">
        <v>4793100</v>
      </c>
      <c r="J18" s="117" t="s">
        <v>26</v>
      </c>
    </row>
    <row r="19" spans="1:10" ht="22.4" customHeight="1" x14ac:dyDescent="0.35">
      <c r="A19" s="334"/>
      <c r="B19" s="117" t="s">
        <v>27</v>
      </c>
      <c r="C19" s="201">
        <v>-0.33</v>
      </c>
      <c r="D19" s="190">
        <v>2200000</v>
      </c>
      <c r="E19" s="190">
        <v>2900000</v>
      </c>
      <c r="F19" s="119">
        <v>2900000</v>
      </c>
      <c r="G19" s="119">
        <v>3000000</v>
      </c>
      <c r="H19" s="119">
        <v>2300000</v>
      </c>
      <c r="I19" s="119">
        <v>3300000</v>
      </c>
      <c r="J19" s="117" t="s">
        <v>28</v>
      </c>
    </row>
    <row r="20" spans="1:10" ht="22.4" customHeight="1" x14ac:dyDescent="0.35">
      <c r="A20" s="334"/>
      <c r="B20" s="246" t="s">
        <v>29</v>
      </c>
      <c r="C20" s="207" t="s">
        <v>30</v>
      </c>
      <c r="D20" s="193">
        <v>0.38</v>
      </c>
      <c r="E20" s="193">
        <v>0.32</v>
      </c>
      <c r="F20" s="193">
        <v>0.25</v>
      </c>
      <c r="G20" s="193">
        <v>0.19</v>
      </c>
      <c r="H20" s="193">
        <v>0.15</v>
      </c>
      <c r="I20" s="201" t="s">
        <v>30</v>
      </c>
      <c r="J20" s="117"/>
    </row>
    <row r="21" spans="1:10" ht="22.4" customHeight="1" x14ac:dyDescent="0.35">
      <c r="A21" s="334"/>
      <c r="B21" s="117" t="s">
        <v>31</v>
      </c>
      <c r="C21" s="190" t="s">
        <v>30</v>
      </c>
      <c r="D21" s="190" t="s">
        <v>30</v>
      </c>
      <c r="E21" s="190" t="s">
        <v>30</v>
      </c>
      <c r="F21" s="119" t="s">
        <v>30</v>
      </c>
      <c r="G21" s="119" t="s">
        <v>30</v>
      </c>
      <c r="H21" s="119" t="s">
        <v>30</v>
      </c>
      <c r="I21" s="119" t="s">
        <v>30</v>
      </c>
      <c r="J21" s="117" t="s">
        <v>32</v>
      </c>
    </row>
    <row r="22" spans="1:10" ht="22.4" customHeight="1" x14ac:dyDescent="0.35">
      <c r="A22" s="334"/>
      <c r="B22" s="117" t="s">
        <v>33</v>
      </c>
      <c r="C22" s="201">
        <v>-0.3</v>
      </c>
      <c r="D22" s="190">
        <v>1600</v>
      </c>
      <c r="E22" s="190">
        <v>1600</v>
      </c>
      <c r="F22" s="190">
        <v>1300</v>
      </c>
      <c r="G22" s="190">
        <v>1300</v>
      </c>
      <c r="H22" s="190">
        <v>1300</v>
      </c>
      <c r="I22" s="190">
        <v>2300</v>
      </c>
      <c r="J22" s="117" t="s">
        <v>34</v>
      </c>
    </row>
    <row r="23" spans="1:10" ht="22.4" customHeight="1" x14ac:dyDescent="0.35">
      <c r="A23" s="334"/>
      <c r="B23" s="117" t="s">
        <v>35</v>
      </c>
      <c r="C23" s="201">
        <v>-0.16</v>
      </c>
      <c r="D23" s="190">
        <v>49600</v>
      </c>
      <c r="E23" s="190">
        <v>48400</v>
      </c>
      <c r="F23" s="119">
        <v>49400</v>
      </c>
      <c r="G23" s="119">
        <v>54500</v>
      </c>
      <c r="H23" s="119">
        <v>51000</v>
      </c>
      <c r="I23" s="119">
        <v>58900</v>
      </c>
      <c r="J23" s="117" t="s">
        <v>28</v>
      </c>
    </row>
    <row r="24" spans="1:10" ht="22.4" customHeight="1" x14ac:dyDescent="0.35">
      <c r="A24" s="334"/>
      <c r="B24" s="246" t="s">
        <v>36</v>
      </c>
      <c r="C24" s="201">
        <v>-0.26</v>
      </c>
      <c r="D24" s="192">
        <v>1.23</v>
      </c>
      <c r="E24" s="192">
        <v>1.23</v>
      </c>
      <c r="F24" s="118">
        <v>1.23</v>
      </c>
      <c r="G24" s="118">
        <v>1.29</v>
      </c>
      <c r="H24" s="118">
        <v>1.44</v>
      </c>
      <c r="I24" s="118">
        <v>1.66</v>
      </c>
      <c r="J24" s="117" t="s">
        <v>28</v>
      </c>
    </row>
    <row r="25" spans="1:10" ht="22.4" customHeight="1" x14ac:dyDescent="0.35">
      <c r="A25" s="334"/>
      <c r="B25" s="288" t="s">
        <v>37</v>
      </c>
      <c r="C25" s="201">
        <v>-0.26</v>
      </c>
      <c r="D25" s="201">
        <v>-0.26</v>
      </c>
      <c r="E25" s="201">
        <v>-0.26</v>
      </c>
      <c r="F25" s="187">
        <v>-0.26</v>
      </c>
      <c r="G25" s="187">
        <v>-0.22</v>
      </c>
      <c r="H25" s="187">
        <v>-0.13</v>
      </c>
      <c r="I25" s="187" t="s">
        <v>30</v>
      </c>
      <c r="J25" s="117"/>
    </row>
    <row r="26" spans="1:10" ht="22.4" customHeight="1" x14ac:dyDescent="0.35">
      <c r="A26" s="334"/>
      <c r="B26" s="117" t="s">
        <v>38</v>
      </c>
      <c r="C26" s="201">
        <f>(D26-I26)/I26</f>
        <v>0</v>
      </c>
      <c r="D26" s="190">
        <v>200</v>
      </c>
      <c r="E26" s="190">
        <v>200</v>
      </c>
      <c r="F26" s="190">
        <v>200</v>
      </c>
      <c r="G26" s="190">
        <v>200</v>
      </c>
      <c r="H26" s="190">
        <v>200</v>
      </c>
      <c r="I26" s="190">
        <v>200</v>
      </c>
      <c r="J26" s="117"/>
    </row>
    <row r="27" spans="1:10" ht="22.4" customHeight="1" x14ac:dyDescent="0.35">
      <c r="A27" s="334"/>
      <c r="B27" s="117" t="s">
        <v>39</v>
      </c>
      <c r="C27" s="201">
        <v>-0.09</v>
      </c>
      <c r="D27" s="190">
        <v>4000</v>
      </c>
      <c r="E27" s="190">
        <v>3900</v>
      </c>
      <c r="F27" s="190">
        <v>4700</v>
      </c>
      <c r="G27" s="190">
        <v>1400</v>
      </c>
      <c r="H27" s="190">
        <v>300</v>
      </c>
      <c r="I27" s="190">
        <v>4400</v>
      </c>
      <c r="J27" s="117"/>
    </row>
    <row r="28" spans="1:10" ht="22.4" customHeight="1" x14ac:dyDescent="0.35">
      <c r="A28" s="334"/>
      <c r="B28" s="117" t="s">
        <v>40</v>
      </c>
      <c r="C28" s="201">
        <v>0.13</v>
      </c>
      <c r="D28" s="190">
        <v>14100</v>
      </c>
      <c r="E28" s="190">
        <v>14800</v>
      </c>
      <c r="F28" s="190">
        <v>14300</v>
      </c>
      <c r="G28" s="190">
        <v>11500</v>
      </c>
      <c r="H28" s="190">
        <v>8400</v>
      </c>
      <c r="I28" s="190">
        <v>12500</v>
      </c>
      <c r="J28" s="117"/>
    </row>
    <row r="29" spans="1:10" ht="22.4" customHeight="1" x14ac:dyDescent="0.35">
      <c r="A29" s="334"/>
      <c r="B29" s="117" t="s">
        <v>41</v>
      </c>
      <c r="C29" s="201">
        <v>-0.28999999999999998</v>
      </c>
      <c r="D29" s="249">
        <v>500</v>
      </c>
      <c r="E29" s="190">
        <v>600</v>
      </c>
      <c r="F29" s="190">
        <v>800</v>
      </c>
      <c r="G29" s="190">
        <v>600</v>
      </c>
      <c r="H29" s="190">
        <v>700</v>
      </c>
      <c r="I29" s="190">
        <v>700</v>
      </c>
      <c r="J29" s="117"/>
    </row>
    <row r="30" spans="1:10" ht="22.4" customHeight="1" x14ac:dyDescent="0.35">
      <c r="A30" s="334"/>
      <c r="B30" s="117" t="s">
        <v>42</v>
      </c>
      <c r="C30" s="201">
        <v>-0.42</v>
      </c>
      <c r="D30" s="190">
        <v>700</v>
      </c>
      <c r="E30" s="190">
        <v>700</v>
      </c>
      <c r="F30" s="190">
        <v>900</v>
      </c>
      <c r="G30" s="190">
        <v>1100</v>
      </c>
      <c r="H30" s="190">
        <v>1000</v>
      </c>
      <c r="I30" s="190">
        <v>1200</v>
      </c>
      <c r="J30" s="117"/>
    </row>
    <row r="31" spans="1:10" ht="22.4" customHeight="1" x14ac:dyDescent="0.35">
      <c r="A31" s="334"/>
      <c r="B31" s="117" t="s">
        <v>43</v>
      </c>
      <c r="C31" s="190" t="s">
        <v>30</v>
      </c>
      <c r="D31" s="190" t="s">
        <v>30</v>
      </c>
      <c r="E31" s="190" t="s">
        <v>30</v>
      </c>
      <c r="F31" s="190" t="s">
        <v>30</v>
      </c>
      <c r="G31" s="190" t="s">
        <v>30</v>
      </c>
      <c r="H31" s="190" t="s">
        <v>30</v>
      </c>
      <c r="I31" s="190" t="s">
        <v>30</v>
      </c>
      <c r="J31" s="117" t="s">
        <v>44</v>
      </c>
    </row>
    <row r="32" spans="1:10" ht="22.4" customHeight="1" x14ac:dyDescent="0.35">
      <c r="A32" s="334"/>
      <c r="B32" s="117" t="s">
        <v>45</v>
      </c>
      <c r="C32" s="201">
        <v>0.02</v>
      </c>
      <c r="D32" s="190">
        <v>1440000</v>
      </c>
      <c r="E32" s="190">
        <v>1480000</v>
      </c>
      <c r="F32" s="190">
        <v>1680000</v>
      </c>
      <c r="G32" s="190">
        <v>1550000</v>
      </c>
      <c r="H32" s="190">
        <v>1480000</v>
      </c>
      <c r="I32" s="190">
        <v>1410000</v>
      </c>
      <c r="J32" s="250" t="s">
        <v>46</v>
      </c>
    </row>
    <row r="33" spans="1:10" ht="22.4" customHeight="1" x14ac:dyDescent="0.35">
      <c r="A33" s="334"/>
      <c r="B33" s="245" t="s">
        <v>47</v>
      </c>
      <c r="C33" s="201">
        <v>-0.19</v>
      </c>
      <c r="D33" s="190">
        <v>122</v>
      </c>
      <c r="E33" s="190">
        <v>131</v>
      </c>
      <c r="F33" s="190">
        <v>151</v>
      </c>
      <c r="G33" s="190">
        <v>160</v>
      </c>
      <c r="H33" s="190">
        <v>157</v>
      </c>
      <c r="I33" s="190">
        <v>151</v>
      </c>
      <c r="J33" s="250" t="s">
        <v>48</v>
      </c>
    </row>
    <row r="34" spans="1:10" ht="22.4" customHeight="1" x14ac:dyDescent="0.35">
      <c r="A34" s="334"/>
      <c r="B34" s="117" t="s">
        <v>49</v>
      </c>
      <c r="C34" s="201">
        <v>0.04</v>
      </c>
      <c r="D34" s="190">
        <v>2900</v>
      </c>
      <c r="E34" s="190">
        <v>3200</v>
      </c>
      <c r="F34" s="190">
        <v>3200</v>
      </c>
      <c r="G34" s="190">
        <v>3300</v>
      </c>
      <c r="H34" s="190">
        <v>2700</v>
      </c>
      <c r="I34" s="190">
        <v>2800</v>
      </c>
      <c r="J34" s="117"/>
    </row>
    <row r="35" spans="1:10" ht="22.4" customHeight="1" x14ac:dyDescent="0.35">
      <c r="A35" s="334"/>
      <c r="B35" s="117" t="s">
        <v>50</v>
      </c>
      <c r="C35" s="190" t="s">
        <v>30</v>
      </c>
      <c r="D35" s="190" t="s">
        <v>30</v>
      </c>
      <c r="E35" s="190" t="s">
        <v>30</v>
      </c>
      <c r="F35" s="190" t="s">
        <v>30</v>
      </c>
      <c r="G35" s="190" t="s">
        <v>30</v>
      </c>
      <c r="H35" s="190" t="s">
        <v>30</v>
      </c>
      <c r="I35" s="190" t="s">
        <v>30</v>
      </c>
      <c r="J35" s="117" t="s">
        <v>51</v>
      </c>
    </row>
    <row r="36" spans="1:10" ht="22.4" customHeight="1" x14ac:dyDescent="0.35">
      <c r="A36" s="334"/>
      <c r="B36" s="117" t="s">
        <v>52</v>
      </c>
      <c r="C36" s="190" t="s">
        <v>30</v>
      </c>
      <c r="D36" s="190" t="s">
        <v>30</v>
      </c>
      <c r="E36" s="190" t="s">
        <v>30</v>
      </c>
      <c r="F36" s="190" t="s">
        <v>30</v>
      </c>
      <c r="G36" s="190" t="s">
        <v>30</v>
      </c>
      <c r="H36" s="190" t="s">
        <v>30</v>
      </c>
      <c r="I36" s="190" t="s">
        <v>30</v>
      </c>
      <c r="J36" s="117" t="s">
        <v>53</v>
      </c>
    </row>
    <row r="37" spans="1:10" ht="22.4" customHeight="1" x14ac:dyDescent="0.35">
      <c r="A37" s="334"/>
      <c r="B37" s="117" t="s">
        <v>54</v>
      </c>
      <c r="C37" s="201" t="s">
        <v>55</v>
      </c>
      <c r="D37" s="190">
        <v>100</v>
      </c>
      <c r="E37" s="190">
        <v>100</v>
      </c>
      <c r="F37" s="190">
        <v>100</v>
      </c>
      <c r="G37" s="190">
        <v>100</v>
      </c>
      <c r="H37" s="190">
        <v>100</v>
      </c>
      <c r="I37" s="190">
        <v>100</v>
      </c>
      <c r="J37" s="117"/>
    </row>
    <row r="38" spans="1:10" ht="22.4" customHeight="1" x14ac:dyDescent="0.35">
      <c r="A38" s="211" t="s">
        <v>56</v>
      </c>
      <c r="B38" s="212"/>
      <c r="C38" s="212"/>
      <c r="D38" s="212"/>
      <c r="E38" s="212"/>
      <c r="F38" s="212"/>
      <c r="G38" s="212"/>
      <c r="H38" s="212"/>
      <c r="I38" s="212"/>
      <c r="J38" s="213"/>
    </row>
    <row r="39" spans="1:10" ht="22.4" customHeight="1" x14ac:dyDescent="0.35">
      <c r="A39" s="339" t="s">
        <v>57</v>
      </c>
      <c r="B39" s="122" t="s">
        <v>58</v>
      </c>
      <c r="C39" s="260">
        <v>-0.41</v>
      </c>
      <c r="D39" s="123">
        <v>14.1</v>
      </c>
      <c r="E39" s="123">
        <v>14.9</v>
      </c>
      <c r="F39" s="124">
        <v>15</v>
      </c>
      <c r="G39" s="124">
        <v>19</v>
      </c>
      <c r="H39" s="123">
        <v>24.4</v>
      </c>
      <c r="I39" s="124">
        <v>23.9</v>
      </c>
      <c r="J39" s="261" t="s">
        <v>59</v>
      </c>
    </row>
    <row r="40" spans="1:10" ht="22.4" customHeight="1" x14ac:dyDescent="0.35">
      <c r="A40" s="339"/>
      <c r="B40" s="125" t="s">
        <v>60</v>
      </c>
      <c r="C40" s="260">
        <v>-0.1</v>
      </c>
      <c r="D40" s="126">
        <v>41000</v>
      </c>
      <c r="E40" s="126">
        <v>42900</v>
      </c>
      <c r="F40" s="126">
        <v>43200</v>
      </c>
      <c r="G40" s="126">
        <v>48900</v>
      </c>
      <c r="H40" s="126">
        <v>47600</v>
      </c>
      <c r="I40" s="126">
        <v>45400</v>
      </c>
      <c r="J40" s="122" t="s">
        <v>61</v>
      </c>
    </row>
    <row r="41" spans="1:10" ht="22.4" customHeight="1" x14ac:dyDescent="0.35">
      <c r="A41" s="339"/>
      <c r="B41" s="125" t="s">
        <v>62</v>
      </c>
      <c r="C41" s="202">
        <v>0.05</v>
      </c>
      <c r="D41" s="127">
        <v>0.7</v>
      </c>
      <c r="E41" s="127">
        <v>0.7</v>
      </c>
      <c r="F41" s="127">
        <v>0.68</v>
      </c>
      <c r="G41" s="127">
        <v>0.64</v>
      </c>
      <c r="H41" s="127">
        <v>0.61</v>
      </c>
      <c r="I41" s="127">
        <v>0.65</v>
      </c>
      <c r="J41" s="122"/>
    </row>
    <row r="42" spans="1:10" ht="22.4" customHeight="1" x14ac:dyDescent="0.35">
      <c r="A42" s="339"/>
      <c r="B42" s="122" t="s">
        <v>63</v>
      </c>
      <c r="C42" s="202">
        <v>0.56000000000000005</v>
      </c>
      <c r="D42" s="127">
        <v>0.63</v>
      </c>
      <c r="E42" s="127">
        <v>0.63</v>
      </c>
      <c r="F42" s="127">
        <v>0.62</v>
      </c>
      <c r="G42" s="127">
        <v>0.56999999999999995</v>
      </c>
      <c r="H42" s="127">
        <v>0.41</v>
      </c>
      <c r="I42" s="127">
        <v>7.0000000000000007E-2</v>
      </c>
      <c r="J42" s="122" t="s">
        <v>64</v>
      </c>
    </row>
    <row r="43" spans="1:10" ht="22.4" customHeight="1" x14ac:dyDescent="0.35">
      <c r="A43" s="339"/>
      <c r="B43" s="122" t="s">
        <v>65</v>
      </c>
      <c r="C43" s="202">
        <v>0.83</v>
      </c>
      <c r="D43" s="127">
        <v>0.93</v>
      </c>
      <c r="E43" s="127">
        <v>0.9</v>
      </c>
      <c r="F43" s="127">
        <v>0.91</v>
      </c>
      <c r="G43" s="127">
        <v>0.88</v>
      </c>
      <c r="H43" s="127">
        <v>0.67</v>
      </c>
      <c r="I43" s="127">
        <v>0.1</v>
      </c>
      <c r="J43" s="122" t="s">
        <v>66</v>
      </c>
    </row>
    <row r="44" spans="1:10" ht="22.4" customHeight="1" x14ac:dyDescent="0.35">
      <c r="A44" s="339"/>
      <c r="B44" s="122" t="s">
        <v>67</v>
      </c>
      <c r="C44" s="202">
        <v>0.02</v>
      </c>
      <c r="D44" s="127">
        <v>0.02</v>
      </c>
      <c r="E44" s="127">
        <v>0.02</v>
      </c>
      <c r="F44" s="127">
        <v>0.02</v>
      </c>
      <c r="G44" s="127">
        <v>0.02</v>
      </c>
      <c r="H44" s="127">
        <v>0.01</v>
      </c>
      <c r="I44" s="127">
        <v>0</v>
      </c>
      <c r="J44" s="122" t="s">
        <v>68</v>
      </c>
    </row>
    <row r="45" spans="1:10" ht="22.4" customHeight="1" x14ac:dyDescent="0.35">
      <c r="A45" s="340" t="s">
        <v>69</v>
      </c>
      <c r="B45" s="117" t="s">
        <v>70</v>
      </c>
      <c r="C45" s="201">
        <v>-0.37</v>
      </c>
      <c r="D45" s="192">
        <v>1.55</v>
      </c>
      <c r="E45" s="192">
        <v>1.61</v>
      </c>
      <c r="F45" s="285">
        <v>1.73</v>
      </c>
      <c r="G45" s="285">
        <v>2.1</v>
      </c>
      <c r="H45" s="118">
        <v>2.39</v>
      </c>
      <c r="I45" s="118">
        <v>2.4700000000000002</v>
      </c>
      <c r="J45" s="250" t="s">
        <v>71</v>
      </c>
    </row>
    <row r="46" spans="1:10" ht="22.4" customHeight="1" x14ac:dyDescent="0.35">
      <c r="A46" s="341"/>
      <c r="B46" s="117" t="s">
        <v>72</v>
      </c>
      <c r="C46" s="201">
        <v>-0.04</v>
      </c>
      <c r="D46" s="190">
        <v>4490</v>
      </c>
      <c r="E46" s="190">
        <v>4640</v>
      </c>
      <c r="F46" s="119">
        <v>4970</v>
      </c>
      <c r="G46" s="119">
        <v>5400</v>
      </c>
      <c r="H46" s="119">
        <v>4670</v>
      </c>
      <c r="I46" s="119">
        <v>4700</v>
      </c>
      <c r="J46" s="117"/>
    </row>
    <row r="47" spans="1:10" ht="22.4" customHeight="1" x14ac:dyDescent="0.35">
      <c r="A47" s="341"/>
      <c r="B47" s="120" t="s">
        <v>73</v>
      </c>
      <c r="C47" s="203">
        <v>0.14000000000000001</v>
      </c>
      <c r="D47" s="128">
        <v>0.94</v>
      </c>
      <c r="E47" s="128">
        <v>0.94</v>
      </c>
      <c r="F47" s="185">
        <v>0.94</v>
      </c>
      <c r="G47" s="185">
        <v>0.93</v>
      </c>
      <c r="H47" s="185">
        <v>0.9</v>
      </c>
      <c r="I47" s="185">
        <v>0.8</v>
      </c>
      <c r="J47" s="117"/>
    </row>
    <row r="48" spans="1:10" ht="22.4" customHeight="1" x14ac:dyDescent="0.35">
      <c r="A48" s="342"/>
      <c r="B48" s="120" t="s">
        <v>74</v>
      </c>
      <c r="C48" s="203" t="s">
        <v>30</v>
      </c>
      <c r="D48" s="128">
        <v>0.82</v>
      </c>
      <c r="E48" s="128">
        <v>0.66</v>
      </c>
      <c r="F48" s="128">
        <v>0.6</v>
      </c>
      <c r="G48" s="128">
        <v>0.57999999999999996</v>
      </c>
      <c r="H48" s="128">
        <v>0.56999999999999995</v>
      </c>
      <c r="I48" s="128" t="s">
        <v>30</v>
      </c>
      <c r="J48" s="250" t="s">
        <v>75</v>
      </c>
    </row>
    <row r="49" spans="1:10" ht="22.4" customHeight="1" x14ac:dyDescent="0.35">
      <c r="A49" s="343" t="s">
        <v>76</v>
      </c>
      <c r="B49" s="122" t="s">
        <v>77</v>
      </c>
      <c r="C49" s="260">
        <v>-0.08</v>
      </c>
      <c r="D49" s="123">
        <v>1.38</v>
      </c>
      <c r="E49" s="123">
        <v>1.42</v>
      </c>
      <c r="F49" s="123">
        <v>1.37</v>
      </c>
      <c r="G49" s="123">
        <v>1.35</v>
      </c>
      <c r="H49" s="123">
        <v>1.35</v>
      </c>
      <c r="I49" s="262">
        <v>1.5</v>
      </c>
      <c r="J49" s="261" t="s">
        <v>71</v>
      </c>
    </row>
    <row r="50" spans="1:10" ht="22.4" customHeight="1" x14ac:dyDescent="0.35">
      <c r="A50" s="344"/>
      <c r="B50" s="122" t="s">
        <v>78</v>
      </c>
      <c r="C50" s="260">
        <v>0.37</v>
      </c>
      <c r="D50" s="191">
        <v>4000</v>
      </c>
      <c r="E50" s="191">
        <v>4040</v>
      </c>
      <c r="F50" s="126">
        <v>3960</v>
      </c>
      <c r="G50" s="126">
        <v>3570</v>
      </c>
      <c r="H50" s="126">
        <v>2700</v>
      </c>
      <c r="I50" s="126">
        <v>2930</v>
      </c>
      <c r="J50" s="122" t="s">
        <v>28</v>
      </c>
    </row>
    <row r="51" spans="1:10" ht="22.4" customHeight="1" x14ac:dyDescent="0.35">
      <c r="A51" s="344"/>
      <c r="B51" s="289" t="s">
        <v>79</v>
      </c>
      <c r="C51" s="260">
        <v>0.45</v>
      </c>
      <c r="D51" s="191">
        <v>3360</v>
      </c>
      <c r="E51" s="191">
        <v>3330</v>
      </c>
      <c r="F51" s="126">
        <v>3020</v>
      </c>
      <c r="G51" s="126">
        <v>2650</v>
      </c>
      <c r="H51" s="126">
        <v>2040</v>
      </c>
      <c r="I51" s="126">
        <v>2320</v>
      </c>
      <c r="J51" s="122" t="s">
        <v>28</v>
      </c>
    </row>
    <row r="52" spans="1:10" ht="22.4" customHeight="1" x14ac:dyDescent="0.35">
      <c r="A52" s="344"/>
      <c r="B52" s="297" t="s">
        <v>80</v>
      </c>
      <c r="C52" s="202">
        <v>0.05</v>
      </c>
      <c r="D52" s="127">
        <v>0.84</v>
      </c>
      <c r="E52" s="127">
        <v>0.82</v>
      </c>
      <c r="F52" s="186">
        <v>0.76</v>
      </c>
      <c r="G52" s="186">
        <v>0.74</v>
      </c>
      <c r="H52" s="186">
        <v>0.76</v>
      </c>
      <c r="I52" s="186">
        <v>0.79</v>
      </c>
      <c r="J52" s="122"/>
    </row>
    <row r="53" spans="1:10" ht="22.4" customHeight="1" x14ac:dyDescent="0.35">
      <c r="A53" s="344"/>
      <c r="B53" s="289" t="s">
        <v>81</v>
      </c>
      <c r="C53" s="260" t="s">
        <v>55</v>
      </c>
      <c r="D53" s="191">
        <v>430</v>
      </c>
      <c r="E53" s="191">
        <v>510</v>
      </c>
      <c r="F53" s="126">
        <v>740</v>
      </c>
      <c r="G53" s="126">
        <v>700</v>
      </c>
      <c r="H53" s="126">
        <v>390</v>
      </c>
      <c r="I53" s="126">
        <v>430</v>
      </c>
      <c r="J53" s="122" t="s">
        <v>28</v>
      </c>
    </row>
    <row r="54" spans="1:10" ht="22.4" customHeight="1" x14ac:dyDescent="0.35">
      <c r="A54" s="344"/>
      <c r="B54" s="297" t="s">
        <v>82</v>
      </c>
      <c r="C54" s="202">
        <v>-0.04</v>
      </c>
      <c r="D54" s="127">
        <v>0.10999999999999999</v>
      </c>
      <c r="E54" s="127">
        <v>0.13</v>
      </c>
      <c r="F54" s="127">
        <v>0.18999999999999995</v>
      </c>
      <c r="G54" s="127">
        <v>0.19999999999999996</v>
      </c>
      <c r="H54" s="127">
        <v>0.14000000000000001</v>
      </c>
      <c r="I54" s="127">
        <v>0.14999999999999991</v>
      </c>
      <c r="J54" s="122"/>
    </row>
    <row r="55" spans="1:10" ht="22.4" customHeight="1" x14ac:dyDescent="0.35">
      <c r="A55" s="344"/>
      <c r="B55" s="289" t="s">
        <v>83</v>
      </c>
      <c r="C55" s="260">
        <v>0.17</v>
      </c>
      <c r="D55" s="191">
        <v>210</v>
      </c>
      <c r="E55" s="191">
        <v>200</v>
      </c>
      <c r="F55" s="126">
        <v>200</v>
      </c>
      <c r="G55" s="126">
        <v>220</v>
      </c>
      <c r="H55" s="126">
        <v>270</v>
      </c>
      <c r="I55" s="126">
        <v>180</v>
      </c>
      <c r="J55" s="122" t="s">
        <v>28</v>
      </c>
    </row>
    <row r="56" spans="1:10" ht="22.4" customHeight="1" x14ac:dyDescent="0.35">
      <c r="A56" s="344"/>
      <c r="B56" s="297" t="s">
        <v>84</v>
      </c>
      <c r="C56" s="202">
        <v>-0.01</v>
      </c>
      <c r="D56" s="127">
        <v>0.05</v>
      </c>
      <c r="E56" s="127">
        <v>0.05</v>
      </c>
      <c r="F56" s="186">
        <v>0.05</v>
      </c>
      <c r="G56" s="186">
        <v>0.06</v>
      </c>
      <c r="H56" s="186">
        <v>0.1</v>
      </c>
      <c r="I56" s="186">
        <v>0.06</v>
      </c>
      <c r="J56" s="122"/>
    </row>
    <row r="57" spans="1:10" ht="22.4" customHeight="1" x14ac:dyDescent="0.35">
      <c r="A57" s="344"/>
      <c r="B57" s="122" t="s">
        <v>85</v>
      </c>
      <c r="C57" s="260">
        <v>0.63</v>
      </c>
      <c r="D57" s="191">
        <v>130</v>
      </c>
      <c r="E57" s="191">
        <v>170</v>
      </c>
      <c r="F57" s="126">
        <v>190</v>
      </c>
      <c r="G57" s="126">
        <v>130</v>
      </c>
      <c r="H57" s="126">
        <v>60</v>
      </c>
      <c r="I57" s="126">
        <v>80</v>
      </c>
      <c r="J57" s="122"/>
    </row>
    <row r="58" spans="1:10" ht="22.4" customHeight="1" x14ac:dyDescent="0.35">
      <c r="A58" s="344"/>
      <c r="B58" s="122" t="s">
        <v>86</v>
      </c>
      <c r="C58" s="260">
        <v>0.36</v>
      </c>
      <c r="D58" s="191">
        <v>3870</v>
      </c>
      <c r="E58" s="191">
        <v>3880</v>
      </c>
      <c r="F58" s="126">
        <v>3780</v>
      </c>
      <c r="G58" s="126">
        <v>3440</v>
      </c>
      <c r="H58" s="126">
        <v>2630</v>
      </c>
      <c r="I58" s="126">
        <v>2850</v>
      </c>
      <c r="J58" s="122"/>
    </row>
    <row r="59" spans="1:10" ht="22.4" customHeight="1" x14ac:dyDescent="0.35">
      <c r="A59" s="345"/>
      <c r="B59" s="122" t="s">
        <v>87</v>
      </c>
      <c r="C59" s="260" t="s">
        <v>30</v>
      </c>
      <c r="D59" s="191">
        <v>65</v>
      </c>
      <c r="E59" s="191">
        <v>120</v>
      </c>
      <c r="F59" s="126">
        <v>70</v>
      </c>
      <c r="G59" s="126">
        <v>70</v>
      </c>
      <c r="H59" s="126">
        <v>50</v>
      </c>
      <c r="I59" s="126" t="s">
        <v>30</v>
      </c>
      <c r="J59" s="122"/>
    </row>
    <row r="60" spans="1:10" ht="22.4" customHeight="1" x14ac:dyDescent="0.35">
      <c r="A60" s="346" t="s">
        <v>88</v>
      </c>
      <c r="B60" s="117" t="s">
        <v>89</v>
      </c>
      <c r="C60" s="201">
        <v>-0.26</v>
      </c>
      <c r="D60" s="192">
        <v>4.28</v>
      </c>
      <c r="E60" s="192">
        <v>4.3099999999999996</v>
      </c>
      <c r="F60" s="118">
        <v>4.33</v>
      </c>
      <c r="G60" s="118">
        <v>4.1100000000000003</v>
      </c>
      <c r="H60" s="118">
        <v>4.29</v>
      </c>
      <c r="I60" s="118">
        <v>5.82</v>
      </c>
      <c r="J60" s="117"/>
    </row>
    <row r="61" spans="1:10" ht="22.4" customHeight="1" x14ac:dyDescent="0.35">
      <c r="A61" s="346"/>
      <c r="B61" s="117" t="s">
        <v>90</v>
      </c>
      <c r="C61" s="201">
        <v>-0.09</v>
      </c>
      <c r="D61" s="190">
        <v>36300</v>
      </c>
      <c r="E61" s="190">
        <v>39300</v>
      </c>
      <c r="F61" s="119">
        <v>36900</v>
      </c>
      <c r="G61" s="119">
        <v>32200</v>
      </c>
      <c r="H61" s="119">
        <v>29300</v>
      </c>
      <c r="I61" s="119">
        <v>39700</v>
      </c>
      <c r="J61" s="117" t="s">
        <v>91</v>
      </c>
    </row>
    <row r="62" spans="1:10" ht="22.4" customHeight="1" x14ac:dyDescent="0.35">
      <c r="A62" s="210" t="s">
        <v>92</v>
      </c>
      <c r="B62" s="243" t="s">
        <v>93</v>
      </c>
      <c r="C62" s="276" t="s">
        <v>30</v>
      </c>
      <c r="D62" s="276" t="s">
        <v>94</v>
      </c>
      <c r="E62" s="194" t="s">
        <v>94</v>
      </c>
      <c r="F62" s="123" t="s">
        <v>95</v>
      </c>
      <c r="G62" s="123" t="s">
        <v>30</v>
      </c>
      <c r="H62" s="123" t="s">
        <v>30</v>
      </c>
      <c r="I62" s="123" t="s">
        <v>30</v>
      </c>
      <c r="J62" s="122"/>
    </row>
    <row r="63" spans="1:10" ht="22.4" customHeight="1" x14ac:dyDescent="0.35">
      <c r="A63" s="335" t="s">
        <v>96</v>
      </c>
      <c r="B63" s="117" t="s">
        <v>97</v>
      </c>
      <c r="C63" s="272" t="s">
        <v>98</v>
      </c>
      <c r="D63" s="190">
        <v>34</v>
      </c>
      <c r="E63" s="190">
        <v>37</v>
      </c>
      <c r="F63" s="119">
        <v>27</v>
      </c>
      <c r="G63" s="119">
        <v>25</v>
      </c>
      <c r="H63" s="119">
        <v>25</v>
      </c>
      <c r="I63" s="119">
        <v>23</v>
      </c>
      <c r="J63" s="117"/>
    </row>
    <row r="64" spans="1:10" ht="22.4" customHeight="1" x14ac:dyDescent="0.35">
      <c r="A64" s="336"/>
      <c r="B64" s="117" t="s">
        <v>99</v>
      </c>
      <c r="C64" s="207" t="s">
        <v>100</v>
      </c>
      <c r="D64" s="193">
        <v>0.57999999999999996</v>
      </c>
      <c r="E64" s="193">
        <v>0.59</v>
      </c>
      <c r="F64" s="121">
        <v>0.67</v>
      </c>
      <c r="G64" s="121">
        <v>0.64</v>
      </c>
      <c r="H64" s="121">
        <v>0.64958690359806004</v>
      </c>
      <c r="I64" s="121">
        <v>0.67</v>
      </c>
      <c r="J64" s="117"/>
    </row>
    <row r="65" spans="1:10" ht="22.4" customHeight="1" x14ac:dyDescent="0.35">
      <c r="A65" s="336"/>
      <c r="B65" s="117" t="s">
        <v>101</v>
      </c>
      <c r="C65" s="273" t="s">
        <v>102</v>
      </c>
      <c r="D65" s="193">
        <v>0.51</v>
      </c>
      <c r="E65" s="193">
        <v>0.49</v>
      </c>
      <c r="F65" s="121">
        <v>0.5</v>
      </c>
      <c r="G65" s="121">
        <v>0.45</v>
      </c>
      <c r="H65" s="121">
        <v>0.49</v>
      </c>
      <c r="I65" s="121">
        <v>0.49</v>
      </c>
      <c r="J65" s="117"/>
    </row>
    <row r="66" spans="1:10" ht="22.4" customHeight="1" x14ac:dyDescent="0.35">
      <c r="A66" s="336"/>
      <c r="B66" s="117" t="s">
        <v>103</v>
      </c>
      <c r="C66" s="248" t="s">
        <v>104</v>
      </c>
      <c r="D66" s="257" t="s">
        <v>105</v>
      </c>
      <c r="E66" s="258" t="s">
        <v>106</v>
      </c>
      <c r="F66" s="259" t="s">
        <v>106</v>
      </c>
      <c r="G66" s="259" t="s">
        <v>106</v>
      </c>
      <c r="H66" s="259" t="s">
        <v>106</v>
      </c>
      <c r="I66" s="259" t="s">
        <v>107</v>
      </c>
      <c r="J66" s="214"/>
    </row>
    <row r="67" spans="1:10" ht="22.4" customHeight="1" x14ac:dyDescent="0.35">
      <c r="A67" s="337"/>
      <c r="B67" s="117" t="s">
        <v>108</v>
      </c>
      <c r="C67" s="192" t="s">
        <v>30</v>
      </c>
      <c r="D67" s="192" t="s">
        <v>109</v>
      </c>
      <c r="E67" s="192" t="s">
        <v>109</v>
      </c>
      <c r="F67" s="259" t="s">
        <v>110</v>
      </c>
      <c r="G67" s="118" t="s">
        <v>111</v>
      </c>
      <c r="H67" s="118" t="s">
        <v>30</v>
      </c>
      <c r="I67" s="118" t="s">
        <v>30</v>
      </c>
      <c r="J67" s="214"/>
    </row>
    <row r="68" spans="1:10" ht="22.4" customHeight="1" x14ac:dyDescent="0.35">
      <c r="A68" s="338"/>
      <c r="B68" s="117" t="s">
        <v>112</v>
      </c>
      <c r="C68" s="192" t="s">
        <v>30</v>
      </c>
      <c r="D68" s="192">
        <v>6</v>
      </c>
      <c r="E68" s="192">
        <v>6</v>
      </c>
      <c r="F68" s="118">
        <v>6</v>
      </c>
      <c r="G68" s="118">
        <v>6</v>
      </c>
      <c r="H68" s="118" t="s">
        <v>30</v>
      </c>
      <c r="I68" s="118" t="s">
        <v>30</v>
      </c>
      <c r="J68" s="214"/>
    </row>
    <row r="69" spans="1:10" ht="30" customHeight="1" x14ac:dyDescent="0.35">
      <c r="A69" s="189" t="s">
        <v>113</v>
      </c>
      <c r="B69" s="189"/>
      <c r="C69" s="189"/>
      <c r="D69" s="189"/>
      <c r="E69" s="189"/>
      <c r="F69" s="189"/>
      <c r="G69" s="189"/>
      <c r="H69" s="189"/>
      <c r="I69" s="189"/>
      <c r="J69" s="217"/>
    </row>
    <row r="70" spans="1:10" ht="22.4" customHeight="1" x14ac:dyDescent="0.35">
      <c r="A70" s="303" t="s">
        <v>114</v>
      </c>
      <c r="B70" s="228" t="s">
        <v>115</v>
      </c>
      <c r="C70" s="264">
        <f>(D70-I70)/I70</f>
        <v>0.20272572402044292</v>
      </c>
      <c r="D70" s="233">
        <v>8472</v>
      </c>
      <c r="E70" s="234">
        <v>8780</v>
      </c>
      <c r="F70" s="233">
        <v>8768</v>
      </c>
      <c r="G70" s="233">
        <v>7654</v>
      </c>
      <c r="H70" s="233">
        <v>6806</v>
      </c>
      <c r="I70" s="235">
        <v>7044</v>
      </c>
      <c r="J70" s="232"/>
    </row>
    <row r="71" spans="1:10" ht="22.4" customHeight="1" x14ac:dyDescent="0.35">
      <c r="A71" s="304"/>
      <c r="B71" s="228" t="s">
        <v>116</v>
      </c>
      <c r="C71" s="264" t="s">
        <v>117</v>
      </c>
      <c r="D71" s="252">
        <v>8.6999999999999994E-2</v>
      </c>
      <c r="E71" s="229">
        <v>8.8999999999999996E-2</v>
      </c>
      <c r="F71" s="230">
        <v>9.9000000000000005E-2</v>
      </c>
      <c r="G71" s="229">
        <v>0.13100000000000001</v>
      </c>
      <c r="H71" s="229">
        <v>6.4000000000000001E-2</v>
      </c>
      <c r="I71" s="231">
        <v>0.10100000000000001</v>
      </c>
      <c r="J71" s="267"/>
    </row>
    <row r="72" spans="1:10" ht="22.4" customHeight="1" x14ac:dyDescent="0.35">
      <c r="A72" s="304"/>
      <c r="B72" s="228" t="s">
        <v>118</v>
      </c>
      <c r="C72" s="253" t="s">
        <v>55</v>
      </c>
      <c r="D72" s="233">
        <v>72</v>
      </c>
      <c r="E72" s="236">
        <v>75</v>
      </c>
      <c r="F72" s="237">
        <v>78</v>
      </c>
      <c r="G72" s="236">
        <v>75</v>
      </c>
      <c r="H72" s="236">
        <v>74</v>
      </c>
      <c r="I72" s="238">
        <v>72</v>
      </c>
      <c r="J72" s="251" t="s">
        <v>119</v>
      </c>
    </row>
    <row r="73" spans="1:10" ht="22.4" customHeight="1" x14ac:dyDescent="0.35">
      <c r="A73" s="303"/>
      <c r="B73" s="228" t="s">
        <v>120</v>
      </c>
      <c r="C73" s="239" t="s">
        <v>30</v>
      </c>
      <c r="D73" s="236">
        <v>228</v>
      </c>
      <c r="E73" s="236">
        <v>253</v>
      </c>
      <c r="F73" s="237">
        <v>267</v>
      </c>
      <c r="G73" s="236">
        <v>284</v>
      </c>
      <c r="H73" s="236">
        <v>170</v>
      </c>
      <c r="I73" s="238" t="s">
        <v>30</v>
      </c>
      <c r="J73" s="232"/>
    </row>
    <row r="74" spans="1:10" ht="22.4" customHeight="1" x14ac:dyDescent="0.35">
      <c r="A74" s="303"/>
      <c r="B74" s="228" t="s">
        <v>121</v>
      </c>
      <c r="C74" s="264" t="s">
        <v>30</v>
      </c>
      <c r="D74" s="233" t="s">
        <v>122</v>
      </c>
      <c r="E74" s="233" t="s">
        <v>123</v>
      </c>
      <c r="F74" s="233" t="s">
        <v>124</v>
      </c>
      <c r="G74" s="236" t="s">
        <v>125</v>
      </c>
      <c r="H74" s="236" t="s">
        <v>126</v>
      </c>
      <c r="I74" s="239" t="s">
        <v>30</v>
      </c>
      <c r="J74" s="298" t="s">
        <v>127</v>
      </c>
    </row>
    <row r="75" spans="1:10" ht="22.4" customHeight="1" x14ac:dyDescent="0.35">
      <c r="A75" s="305" t="s">
        <v>128</v>
      </c>
      <c r="B75" s="138" t="s">
        <v>129</v>
      </c>
      <c r="C75" s="270">
        <v>-0.36</v>
      </c>
      <c r="D75" s="195">
        <v>0.44</v>
      </c>
      <c r="E75" s="195">
        <v>0.37</v>
      </c>
      <c r="F75" s="296">
        <v>0.41</v>
      </c>
      <c r="G75" s="139">
        <v>0.53</v>
      </c>
      <c r="H75" s="139">
        <v>0.44</v>
      </c>
      <c r="I75" s="140">
        <v>0.69</v>
      </c>
      <c r="J75" s="219" t="s">
        <v>28</v>
      </c>
    </row>
    <row r="76" spans="1:10" ht="22.4" customHeight="1" x14ac:dyDescent="0.35">
      <c r="A76" s="305"/>
      <c r="B76" s="138" t="s">
        <v>130</v>
      </c>
      <c r="C76" s="270">
        <v>-0.18</v>
      </c>
      <c r="D76" s="195">
        <v>37</v>
      </c>
      <c r="E76" s="195">
        <v>32</v>
      </c>
      <c r="F76" s="195">
        <v>33</v>
      </c>
      <c r="G76" s="139">
        <v>40</v>
      </c>
      <c r="H76" s="139">
        <v>29</v>
      </c>
      <c r="I76" s="140">
        <v>45</v>
      </c>
      <c r="J76" s="219"/>
    </row>
    <row r="77" spans="1:10" ht="22.4" customHeight="1" x14ac:dyDescent="0.35">
      <c r="A77" s="305"/>
      <c r="B77" s="138" t="s">
        <v>131</v>
      </c>
      <c r="C77" s="270">
        <v>0.3</v>
      </c>
      <c r="D77" s="296">
        <v>0.31</v>
      </c>
      <c r="E77" s="195">
        <v>0.19</v>
      </c>
      <c r="F77" s="195">
        <v>0.27</v>
      </c>
      <c r="G77" s="139">
        <v>0.31</v>
      </c>
      <c r="H77" s="139">
        <v>0.23</v>
      </c>
      <c r="I77" s="140">
        <v>0.23</v>
      </c>
      <c r="J77" s="219"/>
    </row>
    <row r="78" spans="1:10" ht="22.4" customHeight="1" x14ac:dyDescent="0.35">
      <c r="A78" s="305"/>
      <c r="B78" s="138" t="s">
        <v>132</v>
      </c>
      <c r="C78" s="270">
        <v>0.73</v>
      </c>
      <c r="D78" s="195">
        <v>26</v>
      </c>
      <c r="E78" s="195">
        <v>17</v>
      </c>
      <c r="F78" s="195">
        <v>22</v>
      </c>
      <c r="G78" s="139">
        <v>23</v>
      </c>
      <c r="H78" s="139">
        <v>15</v>
      </c>
      <c r="I78" s="140">
        <v>15</v>
      </c>
      <c r="J78" s="219"/>
    </row>
    <row r="79" spans="1:10" ht="22.4" customHeight="1" x14ac:dyDescent="0.35">
      <c r="A79" s="305"/>
      <c r="B79" s="244" t="s">
        <v>133</v>
      </c>
      <c r="C79" s="270">
        <v>-0.23</v>
      </c>
      <c r="D79" s="291">
        <f>D80/D78</f>
        <v>18.5</v>
      </c>
      <c r="E79" s="195">
        <v>17.8</v>
      </c>
      <c r="F79" s="195">
        <v>15.1</v>
      </c>
      <c r="G79" s="139">
        <v>11</v>
      </c>
      <c r="H79" s="139">
        <v>22</v>
      </c>
      <c r="I79" s="140">
        <v>24</v>
      </c>
      <c r="J79" s="220"/>
    </row>
    <row r="80" spans="1:10" ht="22.4" customHeight="1" x14ac:dyDescent="0.35">
      <c r="A80" s="305"/>
      <c r="B80" s="138" t="s">
        <v>134</v>
      </c>
      <c r="C80" s="270">
        <v>0.34</v>
      </c>
      <c r="D80" s="195">
        <v>481</v>
      </c>
      <c r="E80" s="195">
        <v>302</v>
      </c>
      <c r="F80" s="195">
        <v>516</v>
      </c>
      <c r="G80" s="139">
        <v>252</v>
      </c>
      <c r="H80" s="139">
        <v>330</v>
      </c>
      <c r="I80" s="140">
        <v>360</v>
      </c>
      <c r="J80" s="147" t="s">
        <v>135</v>
      </c>
    </row>
    <row r="81" spans="1:10" ht="22.4" customHeight="1" x14ac:dyDescent="0.35">
      <c r="A81" s="305"/>
      <c r="B81" s="138" t="s">
        <v>136</v>
      </c>
      <c r="C81" s="270">
        <v>0.6</v>
      </c>
      <c r="D81" s="195">
        <v>2.5099999999999998</v>
      </c>
      <c r="E81" s="195">
        <v>2.25</v>
      </c>
      <c r="F81" s="195">
        <v>1.99</v>
      </c>
      <c r="G81" s="139">
        <v>1.76</v>
      </c>
      <c r="H81" s="139">
        <v>1.28</v>
      </c>
      <c r="I81" s="140">
        <v>1.57</v>
      </c>
      <c r="J81" s="219"/>
    </row>
    <row r="82" spans="1:10" ht="22.4" customHeight="1" x14ac:dyDescent="0.35">
      <c r="A82" s="305"/>
      <c r="B82" s="138" t="s">
        <v>137</v>
      </c>
      <c r="C82" s="270">
        <v>1.05</v>
      </c>
      <c r="D82" s="196">
        <f>ROUND(21961,-3)</f>
        <v>22000</v>
      </c>
      <c r="E82" s="196">
        <f>ROUND(20124,-3)</f>
        <v>20000</v>
      </c>
      <c r="F82" s="141">
        <f>ROUND(16740,-3)</f>
        <v>17000</v>
      </c>
      <c r="G82" s="141">
        <f>ROUND(13770,-3)</f>
        <v>14000</v>
      </c>
      <c r="H82" s="141">
        <f>ROUND(8740,-3)</f>
        <v>9000</v>
      </c>
      <c r="I82" s="142">
        <f>ROUND(10735,-3)</f>
        <v>11000</v>
      </c>
      <c r="J82" s="219"/>
    </row>
    <row r="83" spans="1:10" ht="22.4" customHeight="1" x14ac:dyDescent="0.35">
      <c r="A83" s="305"/>
      <c r="B83" s="138" t="s">
        <v>138</v>
      </c>
      <c r="C83" s="270" t="s">
        <v>55</v>
      </c>
      <c r="D83" s="195">
        <v>0</v>
      </c>
      <c r="E83" s="195">
        <v>0</v>
      </c>
      <c r="F83" s="139">
        <v>0</v>
      </c>
      <c r="G83" s="139">
        <v>0</v>
      </c>
      <c r="H83" s="139">
        <v>0</v>
      </c>
      <c r="I83" s="140">
        <v>0</v>
      </c>
      <c r="J83" s="219"/>
    </row>
    <row r="84" spans="1:10" ht="22.4" customHeight="1" x14ac:dyDescent="0.35">
      <c r="A84" s="305"/>
      <c r="B84" s="138" t="s">
        <v>139</v>
      </c>
      <c r="C84" s="271" t="s">
        <v>140</v>
      </c>
      <c r="D84" s="195">
        <v>28</v>
      </c>
      <c r="E84" s="195">
        <v>29</v>
      </c>
      <c r="F84" s="139">
        <v>27</v>
      </c>
      <c r="G84" s="139">
        <v>26</v>
      </c>
      <c r="H84" s="143">
        <v>25</v>
      </c>
      <c r="I84" s="143">
        <v>22</v>
      </c>
      <c r="J84" s="219"/>
    </row>
    <row r="85" spans="1:10" ht="22.4" customHeight="1" x14ac:dyDescent="0.35">
      <c r="A85" s="305"/>
      <c r="B85" s="138" t="s">
        <v>141</v>
      </c>
      <c r="C85" s="270" t="s">
        <v>142</v>
      </c>
      <c r="D85" s="149">
        <v>0.56999999999999995</v>
      </c>
      <c r="E85" s="149">
        <v>0.57999999999999996</v>
      </c>
      <c r="F85" s="144">
        <v>0.67</v>
      </c>
      <c r="G85" s="144">
        <v>0.67</v>
      </c>
      <c r="H85" s="145">
        <v>0.69</v>
      </c>
      <c r="I85" s="146">
        <v>0.71</v>
      </c>
      <c r="J85" s="221"/>
    </row>
    <row r="86" spans="1:10" ht="22.4" customHeight="1" x14ac:dyDescent="0.35">
      <c r="A86" s="305"/>
      <c r="B86" s="138" t="s">
        <v>143</v>
      </c>
      <c r="C86" s="270" t="s">
        <v>144</v>
      </c>
      <c r="D86" s="149">
        <v>0.33</v>
      </c>
      <c r="E86" s="149">
        <v>0.33</v>
      </c>
      <c r="F86" s="144">
        <v>0.45</v>
      </c>
      <c r="G86" s="144">
        <v>0.44</v>
      </c>
      <c r="H86" s="145">
        <v>0.43</v>
      </c>
      <c r="I86" s="145">
        <v>0.41</v>
      </c>
      <c r="J86" s="221"/>
    </row>
    <row r="87" spans="1:10" ht="22.4" customHeight="1" x14ac:dyDescent="0.35">
      <c r="A87" s="306" t="s">
        <v>145</v>
      </c>
      <c r="B87" s="147" t="s">
        <v>146</v>
      </c>
      <c r="C87" s="270" t="s">
        <v>30</v>
      </c>
      <c r="D87" s="149">
        <v>0.37</v>
      </c>
      <c r="E87" s="149">
        <v>0.33600000000000002</v>
      </c>
      <c r="F87" s="144">
        <v>0.30434782608695654</v>
      </c>
      <c r="G87" s="144">
        <v>0.32100000000000001</v>
      </c>
      <c r="H87" s="145">
        <v>0.3</v>
      </c>
      <c r="I87" s="148" t="s">
        <v>30</v>
      </c>
      <c r="J87" s="219" t="s">
        <v>28</v>
      </c>
    </row>
    <row r="88" spans="1:10" ht="22.4" customHeight="1" x14ac:dyDescent="0.35">
      <c r="A88" s="307"/>
      <c r="B88" s="147" t="s">
        <v>147</v>
      </c>
      <c r="C88" s="270" t="s">
        <v>30</v>
      </c>
      <c r="D88" s="149">
        <v>0.1</v>
      </c>
      <c r="E88" s="144">
        <v>0.10891089108910891</v>
      </c>
      <c r="F88" s="144">
        <v>0.10891089108910891</v>
      </c>
      <c r="G88" s="148" t="s">
        <v>30</v>
      </c>
      <c r="H88" s="148" t="s">
        <v>30</v>
      </c>
      <c r="I88" s="148" t="s">
        <v>30</v>
      </c>
      <c r="J88" s="269" t="s">
        <v>148</v>
      </c>
    </row>
    <row r="89" spans="1:10" ht="22.4" customHeight="1" x14ac:dyDescent="0.35">
      <c r="A89" s="308" t="s">
        <v>149</v>
      </c>
      <c r="B89" s="228" t="s">
        <v>150</v>
      </c>
      <c r="C89" s="264" t="s">
        <v>151</v>
      </c>
      <c r="D89" s="229">
        <v>0.48099999999999998</v>
      </c>
      <c r="E89" s="229">
        <v>0.49</v>
      </c>
      <c r="F89" s="265">
        <v>0.47969890510948904</v>
      </c>
      <c r="G89" s="229">
        <v>0.5</v>
      </c>
      <c r="H89" s="266">
        <v>0.495</v>
      </c>
      <c r="I89" s="266">
        <v>0.501</v>
      </c>
      <c r="J89" s="267"/>
    </row>
    <row r="90" spans="1:10" ht="22.4" customHeight="1" x14ac:dyDescent="0.35">
      <c r="A90" s="309"/>
      <c r="B90" s="228" t="s">
        <v>152</v>
      </c>
      <c r="C90" s="292" t="s">
        <v>102</v>
      </c>
      <c r="D90" s="229">
        <v>0.51900000000000002</v>
      </c>
      <c r="E90" s="229">
        <v>0.51</v>
      </c>
      <c r="F90" s="265">
        <v>0.52030109489051091</v>
      </c>
      <c r="G90" s="229">
        <v>0.5</v>
      </c>
      <c r="H90" s="266">
        <v>0.505</v>
      </c>
      <c r="I90" s="266">
        <v>0.499</v>
      </c>
      <c r="J90" s="267"/>
    </row>
    <row r="91" spans="1:10" ht="22.4" customHeight="1" x14ac:dyDescent="0.35">
      <c r="A91" s="309"/>
      <c r="B91" s="228" t="s">
        <v>153</v>
      </c>
      <c r="C91" s="292" t="s">
        <v>30</v>
      </c>
      <c r="D91" s="229">
        <v>0.37</v>
      </c>
      <c r="E91" s="229">
        <v>0.33600000000000002</v>
      </c>
      <c r="F91" s="265">
        <v>0.30434782608695654</v>
      </c>
      <c r="G91" s="229">
        <v>0.32</v>
      </c>
      <c r="H91" s="266">
        <v>0.3</v>
      </c>
      <c r="I91" s="266" t="s">
        <v>30</v>
      </c>
      <c r="J91" s="267"/>
    </row>
    <row r="92" spans="1:10" ht="22.4" customHeight="1" x14ac:dyDescent="0.35">
      <c r="A92" s="310"/>
      <c r="B92" s="228" t="s">
        <v>154</v>
      </c>
      <c r="C92" s="264" t="s">
        <v>155</v>
      </c>
      <c r="D92" s="229">
        <v>0.63</v>
      </c>
      <c r="E92" s="229">
        <v>0.66400000000000003</v>
      </c>
      <c r="F92" s="265">
        <v>0.69565217391304346</v>
      </c>
      <c r="G92" s="229">
        <v>0.68</v>
      </c>
      <c r="H92" s="266">
        <v>0.7</v>
      </c>
      <c r="I92" s="266">
        <v>0.68</v>
      </c>
      <c r="J92" s="267"/>
    </row>
    <row r="93" spans="1:10" ht="22.4" customHeight="1" x14ac:dyDescent="0.35">
      <c r="A93" s="309"/>
      <c r="B93" s="228" t="s">
        <v>156</v>
      </c>
      <c r="C93" s="292" t="s">
        <v>157</v>
      </c>
      <c r="D93" s="229">
        <v>0.6</v>
      </c>
      <c r="E93" s="229">
        <v>0.56000000000000005</v>
      </c>
      <c r="F93" s="265">
        <v>0.44444444444444442</v>
      </c>
      <c r="G93" s="229">
        <v>0.44</v>
      </c>
      <c r="H93" s="266">
        <v>0.44</v>
      </c>
      <c r="I93" s="266">
        <v>0.4</v>
      </c>
      <c r="J93" s="267"/>
    </row>
    <row r="94" spans="1:10" ht="22.4" customHeight="1" x14ac:dyDescent="0.35">
      <c r="A94" s="310"/>
      <c r="B94" s="228" t="s">
        <v>158</v>
      </c>
      <c r="C94" s="292" t="s">
        <v>159</v>
      </c>
      <c r="D94" s="229">
        <v>0.4</v>
      </c>
      <c r="E94" s="229">
        <v>0.44</v>
      </c>
      <c r="F94" s="265">
        <v>0.55555555555555558</v>
      </c>
      <c r="G94" s="229">
        <v>0.56000000000000005</v>
      </c>
      <c r="H94" s="266">
        <v>0.56000000000000005</v>
      </c>
      <c r="I94" s="266">
        <v>0.6</v>
      </c>
      <c r="J94" s="267"/>
    </row>
    <row r="95" spans="1:10" ht="22.4" customHeight="1" x14ac:dyDescent="0.35">
      <c r="A95" s="309"/>
      <c r="B95" s="228" t="s">
        <v>160</v>
      </c>
      <c r="C95" s="264">
        <v>0.16</v>
      </c>
      <c r="D95" s="233">
        <v>4072</v>
      </c>
      <c r="E95" s="233">
        <v>4284</v>
      </c>
      <c r="F95" s="233">
        <v>4206</v>
      </c>
      <c r="G95" s="233">
        <v>3843</v>
      </c>
      <c r="H95" s="268">
        <v>3669</v>
      </c>
      <c r="I95" s="268">
        <v>3514</v>
      </c>
      <c r="J95" s="267"/>
    </row>
    <row r="96" spans="1:10" ht="22.4" customHeight="1" x14ac:dyDescent="0.35">
      <c r="A96" s="309"/>
      <c r="B96" s="228" t="s">
        <v>161</v>
      </c>
      <c r="C96" s="264">
        <v>0.26</v>
      </c>
      <c r="D96" s="233">
        <v>4400</v>
      </c>
      <c r="E96" s="233">
        <v>4498</v>
      </c>
      <c r="F96" s="233">
        <v>4562</v>
      </c>
      <c r="G96" s="233">
        <v>3811</v>
      </c>
      <c r="H96" s="233">
        <v>3737</v>
      </c>
      <c r="I96" s="268">
        <v>3505</v>
      </c>
      <c r="J96" s="267"/>
    </row>
    <row r="97" spans="1:10" ht="22.4" customHeight="1" x14ac:dyDescent="0.35">
      <c r="A97" s="309"/>
      <c r="B97" s="228" t="s">
        <v>162</v>
      </c>
      <c r="C97" s="264">
        <v>0.72</v>
      </c>
      <c r="D97" s="236">
        <v>50</v>
      </c>
      <c r="E97" s="236">
        <v>43</v>
      </c>
      <c r="F97" s="236">
        <v>42</v>
      </c>
      <c r="G97" s="236">
        <v>42</v>
      </c>
      <c r="H97" s="239">
        <v>36</v>
      </c>
      <c r="I97" s="268">
        <v>29</v>
      </c>
      <c r="J97" s="267"/>
    </row>
    <row r="98" spans="1:10" ht="22.4" customHeight="1" x14ac:dyDescent="0.35">
      <c r="A98" s="309"/>
      <c r="B98" s="228" t="s">
        <v>163</v>
      </c>
      <c r="C98" s="264">
        <v>0.32</v>
      </c>
      <c r="D98" s="236">
        <v>83</v>
      </c>
      <c r="E98" s="236">
        <v>85</v>
      </c>
      <c r="F98" s="236">
        <v>96</v>
      </c>
      <c r="G98" s="236">
        <v>89</v>
      </c>
      <c r="H98" s="239">
        <v>84</v>
      </c>
      <c r="I98" s="268">
        <v>63</v>
      </c>
      <c r="J98" s="267"/>
    </row>
    <row r="99" spans="1:10" ht="22.4" customHeight="1" x14ac:dyDescent="0.35">
      <c r="A99" s="309"/>
      <c r="B99" s="228" t="s">
        <v>164</v>
      </c>
      <c r="C99" s="264">
        <v>0.5</v>
      </c>
      <c r="D99" s="236">
        <v>6</v>
      </c>
      <c r="E99" s="236">
        <v>5</v>
      </c>
      <c r="F99" s="236">
        <v>4</v>
      </c>
      <c r="G99" s="236">
        <v>4</v>
      </c>
      <c r="H99" s="239">
        <v>4</v>
      </c>
      <c r="I99" s="268">
        <v>4</v>
      </c>
      <c r="J99" s="267"/>
    </row>
    <row r="100" spans="1:10" ht="22.4" customHeight="1" x14ac:dyDescent="0.35">
      <c r="A100" s="310"/>
      <c r="B100" s="228" t="s">
        <v>165</v>
      </c>
      <c r="C100" s="264">
        <v>-0.33</v>
      </c>
      <c r="D100" s="236">
        <v>4</v>
      </c>
      <c r="E100" s="236">
        <v>4</v>
      </c>
      <c r="F100" s="236">
        <v>5</v>
      </c>
      <c r="G100" s="236">
        <v>5</v>
      </c>
      <c r="H100" s="239">
        <v>5</v>
      </c>
      <c r="I100" s="268">
        <v>6</v>
      </c>
      <c r="J100" s="267"/>
    </row>
    <row r="101" spans="1:10" ht="22.4" customHeight="1" x14ac:dyDescent="0.35">
      <c r="A101" s="311" t="s">
        <v>166</v>
      </c>
      <c r="B101" s="138" t="s">
        <v>167</v>
      </c>
      <c r="C101" s="139" t="s">
        <v>30</v>
      </c>
      <c r="D101" s="149">
        <v>0.12</v>
      </c>
      <c r="E101" s="149">
        <v>0.18</v>
      </c>
      <c r="F101" s="144">
        <v>0.21199999999999999</v>
      </c>
      <c r="G101" s="144">
        <v>0.224</v>
      </c>
      <c r="H101" s="140" t="s">
        <v>30</v>
      </c>
      <c r="I101" s="139" t="s">
        <v>30</v>
      </c>
      <c r="J101" s="320"/>
    </row>
    <row r="102" spans="1:10" ht="22.4" customHeight="1" x14ac:dyDescent="0.35">
      <c r="A102" s="312"/>
      <c r="B102" s="138" t="s">
        <v>168</v>
      </c>
      <c r="C102" s="139" t="s">
        <v>30</v>
      </c>
      <c r="D102" s="149">
        <v>0.13</v>
      </c>
      <c r="E102" s="197">
        <v>0.17699999999999999</v>
      </c>
      <c r="F102" s="144">
        <v>0.22800000000000001</v>
      </c>
      <c r="G102" s="144">
        <v>0.21</v>
      </c>
      <c r="H102" s="140" t="s">
        <v>30</v>
      </c>
      <c r="I102" s="139" t="s">
        <v>30</v>
      </c>
      <c r="J102" s="320"/>
    </row>
    <row r="103" spans="1:10" ht="22.4" customHeight="1" x14ac:dyDescent="0.35">
      <c r="A103" s="312"/>
      <c r="B103" s="138" t="s">
        <v>169</v>
      </c>
      <c r="C103" s="139" t="s">
        <v>30</v>
      </c>
      <c r="D103" s="149">
        <v>0.32</v>
      </c>
      <c r="E103" s="197">
        <v>0.497</v>
      </c>
      <c r="F103" s="144">
        <v>0.54800000000000004</v>
      </c>
      <c r="G103" s="144">
        <v>0.66600000000000004</v>
      </c>
      <c r="H103" s="140" t="s">
        <v>30</v>
      </c>
      <c r="I103" s="139" t="s">
        <v>30</v>
      </c>
      <c r="J103" s="320"/>
    </row>
    <row r="104" spans="1:10" ht="22.4" customHeight="1" x14ac:dyDescent="0.35">
      <c r="A104" s="312"/>
      <c r="B104" s="138" t="s">
        <v>170</v>
      </c>
      <c r="C104" s="139" t="s">
        <v>30</v>
      </c>
      <c r="D104" s="149">
        <v>0.2</v>
      </c>
      <c r="E104" s="197">
        <v>0.36</v>
      </c>
      <c r="F104" s="144">
        <v>0.14299999999999999</v>
      </c>
      <c r="G104" s="144">
        <v>0.371</v>
      </c>
      <c r="H104" s="140" t="s">
        <v>30</v>
      </c>
      <c r="I104" s="139" t="s">
        <v>30</v>
      </c>
      <c r="J104" s="320"/>
    </row>
    <row r="105" spans="1:10" ht="22.4" customHeight="1" x14ac:dyDescent="0.35">
      <c r="A105" s="312"/>
      <c r="B105" s="138" t="s">
        <v>171</v>
      </c>
      <c r="C105" s="139" t="s">
        <v>30</v>
      </c>
      <c r="D105" s="149">
        <v>0.39</v>
      </c>
      <c r="E105" s="197">
        <v>0.36199999999999999</v>
      </c>
      <c r="F105" s="144">
        <v>0.373</v>
      </c>
      <c r="G105" s="144">
        <v>0.33</v>
      </c>
      <c r="H105" s="139" t="s">
        <v>30</v>
      </c>
      <c r="I105" s="139" t="s">
        <v>30</v>
      </c>
      <c r="J105" s="320"/>
    </row>
    <row r="106" spans="1:10" ht="22.4" customHeight="1" x14ac:dyDescent="0.35">
      <c r="A106" s="312"/>
      <c r="B106" s="138" t="s">
        <v>172</v>
      </c>
      <c r="C106" s="139" t="s">
        <v>30</v>
      </c>
      <c r="D106" s="149">
        <v>0.41</v>
      </c>
      <c r="E106" s="197">
        <v>0.45600000000000002</v>
      </c>
      <c r="F106" s="144">
        <v>0.42099999999999999</v>
      </c>
      <c r="G106" s="144">
        <v>0.45</v>
      </c>
      <c r="H106" s="139" t="s">
        <v>30</v>
      </c>
      <c r="I106" s="139" t="s">
        <v>30</v>
      </c>
      <c r="J106" s="320"/>
    </row>
    <row r="107" spans="1:10" ht="22.4" customHeight="1" x14ac:dyDescent="0.35">
      <c r="A107" s="312"/>
      <c r="B107" s="138" t="s">
        <v>173</v>
      </c>
      <c r="C107" s="139" t="s">
        <v>30</v>
      </c>
      <c r="D107" s="149">
        <v>0.56000000000000005</v>
      </c>
      <c r="E107" s="197">
        <v>0.56000000000000005</v>
      </c>
      <c r="F107" s="144">
        <v>0.52300000000000002</v>
      </c>
      <c r="G107" s="144">
        <v>0.6</v>
      </c>
      <c r="H107" s="139" t="s">
        <v>30</v>
      </c>
      <c r="I107" s="139" t="s">
        <v>30</v>
      </c>
      <c r="J107" s="320"/>
    </row>
    <row r="108" spans="1:10" ht="22.4" customHeight="1" x14ac:dyDescent="0.35">
      <c r="A108" s="312"/>
      <c r="B108" s="138" t="s">
        <v>174</v>
      </c>
      <c r="C108" s="139" t="s">
        <v>30</v>
      </c>
      <c r="D108" s="149">
        <v>0.51</v>
      </c>
      <c r="E108" s="197">
        <v>0.505</v>
      </c>
      <c r="F108" s="144">
        <v>0.63600000000000001</v>
      </c>
      <c r="G108" s="144">
        <v>0.65</v>
      </c>
      <c r="H108" s="139" t="s">
        <v>30</v>
      </c>
      <c r="I108" s="139" t="s">
        <v>30</v>
      </c>
      <c r="J108" s="320"/>
    </row>
    <row r="109" spans="1:10" ht="22.4" customHeight="1" x14ac:dyDescent="0.35">
      <c r="A109" s="313"/>
      <c r="B109" s="138" t="s">
        <v>175</v>
      </c>
      <c r="C109" s="139" t="s">
        <v>30</v>
      </c>
      <c r="D109" s="195" t="s">
        <v>176</v>
      </c>
      <c r="E109" s="195" t="s">
        <v>177</v>
      </c>
      <c r="F109" s="139" t="s">
        <v>176</v>
      </c>
      <c r="G109" s="139" t="s">
        <v>176</v>
      </c>
      <c r="H109" s="139" t="s">
        <v>30</v>
      </c>
      <c r="I109" s="139" t="s">
        <v>30</v>
      </c>
      <c r="J109" s="219"/>
    </row>
    <row r="110" spans="1:10" ht="22.4" customHeight="1" x14ac:dyDescent="0.35">
      <c r="A110" s="209" t="s">
        <v>178</v>
      </c>
      <c r="B110" s="138" t="s">
        <v>179</v>
      </c>
      <c r="C110" s="139" t="s">
        <v>30</v>
      </c>
      <c r="D110" s="195"/>
      <c r="E110" s="149">
        <v>0.76100000000000001</v>
      </c>
      <c r="F110" s="149">
        <v>0.87</v>
      </c>
      <c r="G110" s="144">
        <v>0.9</v>
      </c>
      <c r="H110" s="139" t="s">
        <v>30</v>
      </c>
      <c r="I110" s="139" t="s">
        <v>30</v>
      </c>
      <c r="J110" s="219" t="s">
        <v>180</v>
      </c>
    </row>
    <row r="111" spans="1:10" ht="22.4" customHeight="1" x14ac:dyDescent="0.35">
      <c r="A111" s="208" t="s">
        <v>181</v>
      </c>
      <c r="B111" s="135" t="s">
        <v>182</v>
      </c>
      <c r="C111" s="137" t="s">
        <v>30</v>
      </c>
      <c r="D111" s="137" t="s">
        <v>176</v>
      </c>
      <c r="E111" s="137" t="s">
        <v>176</v>
      </c>
      <c r="F111" s="137" t="s">
        <v>176</v>
      </c>
      <c r="G111" s="136" t="s">
        <v>176</v>
      </c>
      <c r="H111" s="137" t="s">
        <v>30</v>
      </c>
      <c r="I111" s="137" t="s">
        <v>30</v>
      </c>
      <c r="J111" s="218"/>
    </row>
    <row r="112" spans="1:10" ht="30" customHeight="1" x14ac:dyDescent="0.35">
      <c r="A112" s="188" t="s">
        <v>183</v>
      </c>
      <c r="B112" s="188"/>
      <c r="C112" s="188"/>
      <c r="D112" s="188"/>
      <c r="E112" s="188"/>
      <c r="F112" s="188"/>
      <c r="G112" s="188"/>
      <c r="H112" s="188"/>
      <c r="I112" s="188"/>
      <c r="J112" s="188"/>
    </row>
    <row r="113" spans="1:10" ht="22.4" customHeight="1" x14ac:dyDescent="0.35">
      <c r="A113" s="300" t="s">
        <v>184</v>
      </c>
      <c r="B113" s="129" t="s">
        <v>185</v>
      </c>
      <c r="C113" s="131" t="s">
        <v>30</v>
      </c>
      <c r="D113" s="130">
        <v>913000</v>
      </c>
      <c r="E113" s="130">
        <v>796000</v>
      </c>
      <c r="F113" s="130">
        <v>471000</v>
      </c>
      <c r="G113" s="131">
        <v>356000</v>
      </c>
      <c r="H113" s="131">
        <v>255000</v>
      </c>
      <c r="I113" s="131" t="s">
        <v>30</v>
      </c>
      <c r="J113" s="215" t="s">
        <v>186</v>
      </c>
    </row>
    <row r="114" spans="1:10" ht="22.4" customHeight="1" x14ac:dyDescent="0.35">
      <c r="A114" s="300"/>
      <c r="B114" s="129" t="s">
        <v>187</v>
      </c>
      <c r="C114" s="286" t="s">
        <v>30</v>
      </c>
      <c r="D114" s="287" t="s">
        <v>188</v>
      </c>
      <c r="E114" s="131">
        <v>5200</v>
      </c>
      <c r="F114" s="131">
        <v>4400</v>
      </c>
      <c r="G114" s="131">
        <v>4241</v>
      </c>
      <c r="H114" s="131" t="s">
        <v>30</v>
      </c>
      <c r="I114" s="131" t="s">
        <v>30</v>
      </c>
      <c r="J114" s="215"/>
    </row>
    <row r="115" spans="1:10" ht="22.4" customHeight="1" x14ac:dyDescent="0.35">
      <c r="A115" s="301" t="s">
        <v>189</v>
      </c>
      <c r="B115" s="277" t="s">
        <v>190</v>
      </c>
      <c r="C115" s="133" t="s">
        <v>30</v>
      </c>
      <c r="D115" s="278">
        <v>963000</v>
      </c>
      <c r="E115" s="278">
        <v>628000</v>
      </c>
      <c r="F115" s="278">
        <v>330000</v>
      </c>
      <c r="G115" s="133" t="s">
        <v>191</v>
      </c>
      <c r="H115" s="133" t="s">
        <v>30</v>
      </c>
      <c r="I115" s="133" t="s">
        <v>30</v>
      </c>
      <c r="J115" s="216" t="s">
        <v>192</v>
      </c>
    </row>
    <row r="116" spans="1:10" ht="22.4" customHeight="1" x14ac:dyDescent="0.35">
      <c r="A116" s="301"/>
      <c r="B116" s="132" t="s">
        <v>193</v>
      </c>
      <c r="C116" s="133" t="s">
        <v>30</v>
      </c>
      <c r="D116" s="133">
        <v>46000</v>
      </c>
      <c r="E116" s="133">
        <v>31000</v>
      </c>
      <c r="F116" s="133">
        <v>28000</v>
      </c>
      <c r="G116" s="133">
        <v>1260</v>
      </c>
      <c r="H116" s="133" t="s">
        <v>30</v>
      </c>
      <c r="I116" s="133" t="s">
        <v>30</v>
      </c>
      <c r="J116" s="216" t="s">
        <v>192</v>
      </c>
    </row>
    <row r="117" spans="1:10" ht="22.4" customHeight="1" x14ac:dyDescent="0.35">
      <c r="A117" s="279" t="s">
        <v>194</v>
      </c>
      <c r="B117" s="134" t="s">
        <v>195</v>
      </c>
      <c r="C117" s="280" t="s">
        <v>30</v>
      </c>
      <c r="D117" s="281">
        <v>0.3</v>
      </c>
      <c r="E117" s="281">
        <v>0.23</v>
      </c>
      <c r="F117" s="282">
        <v>0.18</v>
      </c>
      <c r="G117" s="282">
        <v>0.03</v>
      </c>
      <c r="H117" s="283" t="s">
        <v>30</v>
      </c>
      <c r="I117" s="283" t="s">
        <v>30</v>
      </c>
      <c r="J117" s="284" t="s">
        <v>196</v>
      </c>
    </row>
    <row r="118" spans="1:10" ht="30" customHeight="1" x14ac:dyDescent="0.35">
      <c r="A118" s="314" t="s">
        <v>197</v>
      </c>
      <c r="B118" s="315"/>
      <c r="C118" s="315"/>
      <c r="D118" s="315"/>
      <c r="E118" s="315"/>
      <c r="F118" s="314"/>
      <c r="G118" s="314"/>
      <c r="H118" s="314"/>
      <c r="I118" s="314"/>
      <c r="J118" s="316"/>
    </row>
    <row r="119" spans="1:10" ht="22.4" customHeight="1" x14ac:dyDescent="0.35">
      <c r="A119" s="299" t="s">
        <v>198</v>
      </c>
      <c r="B119" s="150" t="s">
        <v>199</v>
      </c>
      <c r="C119" s="161" t="s">
        <v>30</v>
      </c>
      <c r="D119" s="165" t="s">
        <v>200</v>
      </c>
      <c r="E119" s="151" t="s">
        <v>200</v>
      </c>
      <c r="F119" s="151">
        <v>0.1</v>
      </c>
      <c r="G119" s="151">
        <v>0.1</v>
      </c>
      <c r="H119" s="152" t="s">
        <v>30</v>
      </c>
      <c r="I119" s="152" t="s">
        <v>30</v>
      </c>
      <c r="J119" s="222"/>
    </row>
    <row r="120" spans="1:10" ht="22.4" customHeight="1" x14ac:dyDescent="0.35">
      <c r="A120" s="317" t="s">
        <v>204</v>
      </c>
      <c r="B120" s="154" t="s">
        <v>205</v>
      </c>
      <c r="C120" s="155" t="s">
        <v>30</v>
      </c>
      <c r="D120" s="155">
        <v>35</v>
      </c>
      <c r="E120" s="155">
        <v>35</v>
      </c>
      <c r="F120" s="155">
        <v>31</v>
      </c>
      <c r="G120" s="156" t="s">
        <v>30</v>
      </c>
      <c r="H120" s="156" t="s">
        <v>30</v>
      </c>
      <c r="I120" s="156" t="s">
        <v>30</v>
      </c>
      <c r="J120" s="223"/>
    </row>
    <row r="121" spans="1:10" ht="22.4" customHeight="1" x14ac:dyDescent="0.35">
      <c r="A121" s="317"/>
      <c r="B121" s="154" t="s">
        <v>206</v>
      </c>
      <c r="C121" s="274">
        <v>-0.13</v>
      </c>
      <c r="D121" s="198">
        <v>48.5</v>
      </c>
      <c r="E121" s="198">
        <v>50.6</v>
      </c>
      <c r="F121" s="155">
        <v>49.6</v>
      </c>
      <c r="G121" s="158">
        <v>50.6</v>
      </c>
      <c r="H121" s="158">
        <v>54.4</v>
      </c>
      <c r="I121" s="158">
        <v>55.7</v>
      </c>
      <c r="J121" s="223"/>
    </row>
    <row r="122" spans="1:10" ht="22.4" customHeight="1" x14ac:dyDescent="0.35">
      <c r="A122" s="317"/>
      <c r="B122" s="154" t="s">
        <v>207</v>
      </c>
      <c r="C122" s="155" t="s">
        <v>30</v>
      </c>
      <c r="D122" s="159">
        <v>0.84</v>
      </c>
      <c r="E122" s="159">
        <v>0.85</v>
      </c>
      <c r="F122" s="159">
        <v>0.91</v>
      </c>
      <c r="G122" s="159">
        <v>0.9</v>
      </c>
      <c r="H122" s="157">
        <v>0.85</v>
      </c>
      <c r="I122" s="160" t="s">
        <v>30</v>
      </c>
      <c r="J122" s="223" t="s">
        <v>208</v>
      </c>
    </row>
    <row r="123" spans="1:10" ht="22.4" customHeight="1" x14ac:dyDescent="0.35">
      <c r="A123" s="318" t="s">
        <v>209</v>
      </c>
      <c r="B123" s="150" t="s">
        <v>210</v>
      </c>
      <c r="C123" s="161" t="s">
        <v>55</v>
      </c>
      <c r="D123" s="199" t="s">
        <v>211</v>
      </c>
      <c r="E123" s="199" t="s">
        <v>211</v>
      </c>
      <c r="F123" s="161" t="s">
        <v>211</v>
      </c>
      <c r="G123" s="162" t="s">
        <v>211</v>
      </c>
      <c r="H123" s="161" t="s">
        <v>211</v>
      </c>
      <c r="I123" s="163" t="s">
        <v>211</v>
      </c>
      <c r="J123" s="222"/>
    </row>
    <row r="124" spans="1:10" ht="22.4" customHeight="1" x14ac:dyDescent="0.35">
      <c r="A124" s="319"/>
      <c r="B124" s="150" t="s">
        <v>212</v>
      </c>
      <c r="C124" s="263">
        <v>0.63</v>
      </c>
      <c r="D124" s="199">
        <v>57</v>
      </c>
      <c r="E124" s="199">
        <v>39</v>
      </c>
      <c r="F124" s="163">
        <v>52</v>
      </c>
      <c r="G124" s="163">
        <v>30</v>
      </c>
      <c r="H124" s="163">
        <v>26</v>
      </c>
      <c r="I124" s="163">
        <v>35</v>
      </c>
      <c r="J124" s="275" t="s">
        <v>213</v>
      </c>
    </row>
    <row r="125" spans="1:10" ht="22.4" customHeight="1" x14ac:dyDescent="0.35">
      <c r="A125" s="319"/>
      <c r="B125" s="150" t="s">
        <v>214</v>
      </c>
      <c r="C125" s="199" t="s">
        <v>30</v>
      </c>
      <c r="D125" s="165">
        <v>0.64</v>
      </c>
      <c r="E125" s="165">
        <v>0.59</v>
      </c>
      <c r="F125" s="165">
        <v>0.5</v>
      </c>
      <c r="G125" s="151">
        <v>0.28999999999999998</v>
      </c>
      <c r="H125" s="163" t="s">
        <v>30</v>
      </c>
      <c r="I125" s="163" t="s">
        <v>30</v>
      </c>
      <c r="J125" s="222" t="s">
        <v>215</v>
      </c>
    </row>
    <row r="126" spans="1:10" ht="22.4" customHeight="1" x14ac:dyDescent="0.35">
      <c r="A126" s="319"/>
      <c r="B126" s="150" t="s">
        <v>216</v>
      </c>
      <c r="C126" s="199" t="s">
        <v>30</v>
      </c>
      <c r="D126" s="165">
        <v>0.55000000000000004</v>
      </c>
      <c r="E126" s="165">
        <v>0.52</v>
      </c>
      <c r="F126" s="165">
        <v>0.49</v>
      </c>
      <c r="G126" s="151">
        <v>0.4</v>
      </c>
      <c r="H126" s="163" t="s">
        <v>30</v>
      </c>
      <c r="I126" s="153" t="s">
        <v>30</v>
      </c>
      <c r="J126" s="222" t="s">
        <v>217</v>
      </c>
    </row>
    <row r="127" spans="1:10" ht="22.4" customHeight="1" x14ac:dyDescent="0.35">
      <c r="A127" s="319"/>
      <c r="B127" s="150" t="s">
        <v>218</v>
      </c>
      <c r="C127" s="199" t="s">
        <v>30</v>
      </c>
      <c r="D127" s="165">
        <v>0.75</v>
      </c>
      <c r="E127" s="165">
        <v>0.66</v>
      </c>
      <c r="F127" s="165">
        <v>0.49</v>
      </c>
      <c r="G127" s="151">
        <v>0.3</v>
      </c>
      <c r="H127" s="153" t="s">
        <v>30</v>
      </c>
      <c r="I127" s="153" t="s">
        <v>30</v>
      </c>
      <c r="J127" s="222"/>
    </row>
    <row r="128" spans="1:10" ht="22.4" customHeight="1" x14ac:dyDescent="0.35">
      <c r="A128" s="319"/>
      <c r="B128" s="150" t="s">
        <v>219</v>
      </c>
      <c r="C128" s="227">
        <v>0.63</v>
      </c>
      <c r="D128" s="199" t="s">
        <v>220</v>
      </c>
      <c r="E128" s="199" t="s">
        <v>221</v>
      </c>
      <c r="F128" s="161" t="s">
        <v>221</v>
      </c>
      <c r="G128" s="153" t="s">
        <v>222</v>
      </c>
      <c r="H128" s="153" t="s">
        <v>223</v>
      </c>
      <c r="I128" s="153" t="s">
        <v>224</v>
      </c>
      <c r="J128" s="222"/>
    </row>
    <row r="129" spans="1:10" ht="22.4" customHeight="1" x14ac:dyDescent="0.35">
      <c r="A129" s="313"/>
      <c r="B129" s="150" t="s">
        <v>225</v>
      </c>
      <c r="C129" s="199" t="s">
        <v>30</v>
      </c>
      <c r="D129" s="199">
        <v>132</v>
      </c>
      <c r="E129" s="199">
        <v>90</v>
      </c>
      <c r="F129" s="161">
        <v>23</v>
      </c>
      <c r="G129" s="152" t="s">
        <v>30</v>
      </c>
      <c r="H129" s="152" t="s">
        <v>30</v>
      </c>
      <c r="I129" s="152" t="s">
        <v>30</v>
      </c>
      <c r="J129" s="222"/>
    </row>
    <row r="130" spans="1:10" ht="22.4" customHeight="1" x14ac:dyDescent="0.35">
      <c r="A130" s="321" t="s">
        <v>226</v>
      </c>
      <c r="B130" s="154" t="s">
        <v>227</v>
      </c>
      <c r="C130" s="155" t="s">
        <v>55</v>
      </c>
      <c r="D130" s="254">
        <v>0.8</v>
      </c>
      <c r="E130" s="200">
        <v>0.77777777777777779</v>
      </c>
      <c r="F130" s="159">
        <v>0.88900000000000001</v>
      </c>
      <c r="G130" s="159">
        <v>0.78</v>
      </c>
      <c r="H130" s="156">
        <v>0.77777777777777779</v>
      </c>
      <c r="I130" s="166">
        <v>0.8</v>
      </c>
      <c r="J130" s="397"/>
    </row>
    <row r="131" spans="1:10" ht="22.4" customHeight="1" x14ac:dyDescent="0.35">
      <c r="A131" s="322"/>
      <c r="B131" s="290" t="s">
        <v>228</v>
      </c>
      <c r="C131" s="155" t="s">
        <v>30</v>
      </c>
      <c r="D131" s="198">
        <v>38</v>
      </c>
      <c r="E131" s="198">
        <v>23</v>
      </c>
      <c r="F131" s="155">
        <v>38</v>
      </c>
      <c r="G131" s="167">
        <v>15</v>
      </c>
      <c r="H131" s="156" t="s">
        <v>30</v>
      </c>
      <c r="I131" s="156" t="s">
        <v>30</v>
      </c>
      <c r="J131" s="223"/>
    </row>
    <row r="132" spans="1:10" ht="22.4" customHeight="1" x14ac:dyDescent="0.35">
      <c r="A132" s="323"/>
      <c r="B132" s="154" t="s">
        <v>229</v>
      </c>
      <c r="C132" s="155" t="s">
        <v>30</v>
      </c>
      <c r="D132" s="255">
        <v>1487</v>
      </c>
      <c r="E132" s="167">
        <v>1661</v>
      </c>
      <c r="F132" s="167">
        <v>1739</v>
      </c>
      <c r="G132" s="167">
        <v>1674</v>
      </c>
      <c r="H132" s="156" t="s">
        <v>30</v>
      </c>
      <c r="I132" s="156" t="s">
        <v>30</v>
      </c>
      <c r="J132" s="223"/>
    </row>
    <row r="133" spans="1:10" ht="22.4" customHeight="1" x14ac:dyDescent="0.35">
      <c r="A133" s="302" t="s">
        <v>230</v>
      </c>
      <c r="B133" s="293" t="s">
        <v>231</v>
      </c>
      <c r="C133" s="161" t="s">
        <v>30</v>
      </c>
      <c r="D133" s="295" t="s">
        <v>232</v>
      </c>
      <c r="E133" s="164">
        <v>8444</v>
      </c>
      <c r="F133" s="164">
        <v>2000</v>
      </c>
      <c r="G133" s="164">
        <v>5220</v>
      </c>
      <c r="H133" s="152" t="s">
        <v>30</v>
      </c>
      <c r="I133" s="152" t="s">
        <v>30</v>
      </c>
      <c r="J133" s="222"/>
    </row>
    <row r="134" spans="1:10" ht="22.4" customHeight="1" x14ac:dyDescent="0.35">
      <c r="A134" s="302"/>
      <c r="B134" s="293" t="s">
        <v>233</v>
      </c>
      <c r="C134" s="161" t="s">
        <v>30</v>
      </c>
      <c r="D134" s="256">
        <v>4287</v>
      </c>
      <c r="E134" s="164">
        <v>8444</v>
      </c>
      <c r="F134" s="164">
        <v>5800</v>
      </c>
      <c r="G134" s="164" t="s">
        <v>234</v>
      </c>
      <c r="H134" s="152" t="s">
        <v>30</v>
      </c>
      <c r="I134" s="152" t="s">
        <v>30</v>
      </c>
      <c r="J134" s="224"/>
    </row>
    <row r="135" spans="1:10" ht="22.4" customHeight="1" x14ac:dyDescent="0.35">
      <c r="A135" s="302"/>
      <c r="B135" s="293" t="s">
        <v>235</v>
      </c>
      <c r="C135" s="161" t="s">
        <v>30</v>
      </c>
      <c r="D135" s="165">
        <v>0.99</v>
      </c>
      <c r="E135" s="151">
        <v>1</v>
      </c>
      <c r="F135" s="151">
        <v>0.88</v>
      </c>
      <c r="G135" s="165">
        <v>0.92</v>
      </c>
      <c r="H135" s="152" t="s">
        <v>30</v>
      </c>
      <c r="I135" s="152" t="s">
        <v>30</v>
      </c>
      <c r="J135" s="224"/>
    </row>
    <row r="136" spans="1:10" ht="22.4" customHeight="1" x14ac:dyDescent="0.35">
      <c r="A136" s="302"/>
      <c r="B136" s="293" t="s">
        <v>236</v>
      </c>
      <c r="C136" s="161" t="s">
        <v>30</v>
      </c>
      <c r="D136" s="295" t="s">
        <v>232</v>
      </c>
      <c r="E136" s="161" t="s">
        <v>176</v>
      </c>
      <c r="F136" s="161" t="s">
        <v>176</v>
      </c>
      <c r="G136" s="164" t="s">
        <v>176</v>
      </c>
      <c r="H136" s="152" t="s">
        <v>30</v>
      </c>
      <c r="I136" s="152" t="s">
        <v>30</v>
      </c>
      <c r="J136" s="222"/>
    </row>
    <row r="137" spans="1:10" x14ac:dyDescent="0.35">
      <c r="A137" s="168"/>
      <c r="B137" s="294"/>
      <c r="C137" s="169"/>
      <c r="D137" s="169"/>
      <c r="E137" s="170"/>
      <c r="F137" s="170"/>
      <c r="G137" s="170"/>
      <c r="H137" s="170"/>
      <c r="I137" s="171"/>
      <c r="J137" s="225"/>
    </row>
    <row r="138" spans="1:10" x14ac:dyDescent="0.35">
      <c r="A138" s="168"/>
      <c r="B138" s="169"/>
      <c r="C138" s="169"/>
      <c r="D138" s="169"/>
      <c r="E138" s="170"/>
      <c r="F138" s="170"/>
      <c r="G138" s="170"/>
      <c r="H138" s="170"/>
      <c r="I138" s="171"/>
      <c r="J138" s="225"/>
    </row>
    <row r="139" spans="1:10" x14ac:dyDescent="0.35">
      <c r="A139" s="168"/>
      <c r="B139" s="169"/>
      <c r="C139" s="169"/>
      <c r="D139" s="169"/>
      <c r="E139" s="170"/>
      <c r="F139" s="170"/>
      <c r="G139" s="170"/>
      <c r="H139" s="170"/>
      <c r="I139" s="171"/>
      <c r="J139" s="225"/>
    </row>
    <row r="140" spans="1:10" x14ac:dyDescent="0.35">
      <c r="A140" s="168"/>
      <c r="C140" s="169"/>
      <c r="D140" s="169"/>
      <c r="E140" s="170"/>
      <c r="F140" s="170"/>
      <c r="G140" s="170"/>
      <c r="H140" s="170"/>
      <c r="I140" s="171"/>
      <c r="J140" s="225"/>
    </row>
    <row r="141" spans="1:10" x14ac:dyDescent="0.35">
      <c r="A141" s="168"/>
      <c r="B141" s="169"/>
      <c r="C141" s="169"/>
      <c r="D141" s="169"/>
      <c r="E141" s="170"/>
      <c r="F141" s="170"/>
      <c r="G141" s="170"/>
      <c r="H141" s="170"/>
      <c r="I141" s="171"/>
      <c r="J141" s="225"/>
    </row>
    <row r="142" spans="1:10" x14ac:dyDescent="0.35">
      <c r="A142" s="168"/>
      <c r="E142" s="170"/>
      <c r="F142" s="170"/>
      <c r="G142" s="170"/>
      <c r="H142" s="170"/>
      <c r="I142" s="171"/>
      <c r="J142" s="225"/>
    </row>
    <row r="143" spans="1:10" x14ac:dyDescent="0.35">
      <c r="A143" s="168"/>
      <c r="B143" s="169"/>
      <c r="C143" s="169"/>
      <c r="D143" s="169"/>
      <c r="E143" s="170"/>
      <c r="F143" s="170"/>
      <c r="G143" s="170"/>
      <c r="H143" s="170"/>
      <c r="I143" s="171"/>
      <c r="J143" s="225"/>
    </row>
    <row r="144" spans="1:10" x14ac:dyDescent="0.35">
      <c r="A144" s="168"/>
      <c r="B144" s="169"/>
      <c r="C144" s="169"/>
      <c r="D144" s="169"/>
      <c r="E144" s="170"/>
      <c r="F144" s="170"/>
      <c r="G144" s="170"/>
      <c r="H144" s="170"/>
      <c r="I144" s="171"/>
      <c r="J144" s="225"/>
    </row>
    <row r="145" spans="1:10" x14ac:dyDescent="0.35">
      <c r="A145" s="168"/>
      <c r="B145" s="169"/>
      <c r="C145" s="169"/>
      <c r="D145" s="169"/>
      <c r="E145" s="170"/>
      <c r="F145" s="170"/>
      <c r="G145" s="170"/>
      <c r="H145" s="170"/>
      <c r="I145" s="171"/>
      <c r="J145" s="225"/>
    </row>
    <row r="146" spans="1:10" x14ac:dyDescent="0.35">
      <c r="A146" s="168"/>
      <c r="B146" s="169"/>
      <c r="C146" s="169"/>
      <c r="D146" s="169"/>
      <c r="E146" s="170"/>
      <c r="F146" s="170"/>
      <c r="G146" s="170"/>
      <c r="H146" s="170"/>
      <c r="I146" s="171"/>
      <c r="J146" s="225"/>
    </row>
    <row r="147" spans="1:10" x14ac:dyDescent="0.35">
      <c r="A147" s="168"/>
      <c r="B147" s="169"/>
      <c r="C147" s="169"/>
      <c r="D147" s="169"/>
      <c r="E147" s="170"/>
      <c r="F147" s="170"/>
      <c r="G147" s="170"/>
      <c r="H147" s="170"/>
      <c r="I147" s="171"/>
      <c r="J147" s="225"/>
    </row>
    <row r="148" spans="1:10" x14ac:dyDescent="0.35">
      <c r="A148" s="168"/>
      <c r="B148" s="169"/>
      <c r="C148" s="169"/>
      <c r="D148" s="169"/>
      <c r="E148" s="170"/>
      <c r="F148" s="170"/>
      <c r="G148" s="170"/>
      <c r="H148" s="170"/>
      <c r="I148" s="171"/>
      <c r="J148" s="225"/>
    </row>
    <row r="149" spans="1:10" x14ac:dyDescent="0.35">
      <c r="A149" s="168"/>
      <c r="B149" s="169"/>
      <c r="C149" s="169"/>
      <c r="D149" s="169"/>
      <c r="E149" s="170"/>
      <c r="F149" s="170"/>
      <c r="G149" s="170"/>
      <c r="H149" s="170"/>
      <c r="I149" s="171"/>
      <c r="J149" s="225"/>
    </row>
    <row r="150" spans="1:10" x14ac:dyDescent="0.35">
      <c r="A150" s="168"/>
      <c r="B150" s="169"/>
      <c r="C150" s="169"/>
      <c r="D150" s="169"/>
      <c r="E150" s="170"/>
      <c r="F150" s="170"/>
      <c r="G150" s="170"/>
      <c r="H150" s="170"/>
      <c r="I150" s="171"/>
      <c r="J150" s="225"/>
    </row>
    <row r="151" spans="1:10" x14ac:dyDescent="0.35">
      <c r="A151" s="168"/>
      <c r="B151" s="169"/>
      <c r="C151" s="169"/>
      <c r="D151" s="169"/>
      <c r="E151" s="170"/>
      <c r="F151" s="170"/>
      <c r="G151" s="170"/>
      <c r="H151" s="170"/>
      <c r="I151" s="171"/>
      <c r="J151" s="225"/>
    </row>
    <row r="152" spans="1:10" x14ac:dyDescent="0.35">
      <c r="A152" s="168"/>
      <c r="B152" s="169"/>
      <c r="C152" s="169"/>
      <c r="D152" s="169"/>
      <c r="E152" s="170"/>
      <c r="F152" s="170"/>
      <c r="G152" s="170"/>
      <c r="H152" s="170"/>
      <c r="I152" s="171"/>
      <c r="J152" s="225"/>
    </row>
    <row r="153" spans="1:10" x14ac:dyDescent="0.35">
      <c r="A153" s="168"/>
      <c r="B153" s="169"/>
      <c r="C153" s="169"/>
      <c r="D153" s="169"/>
      <c r="E153" s="170"/>
      <c r="F153" s="170"/>
      <c r="G153" s="170"/>
      <c r="H153" s="170"/>
      <c r="I153" s="171"/>
      <c r="J153" s="225"/>
    </row>
    <row r="154" spans="1:10" x14ac:dyDescent="0.35">
      <c r="A154" s="168"/>
      <c r="B154" s="169"/>
      <c r="C154" s="169"/>
      <c r="D154" s="169"/>
      <c r="E154" s="170"/>
      <c r="F154" s="170"/>
      <c r="G154" s="170"/>
      <c r="H154" s="170"/>
      <c r="I154" s="171"/>
      <c r="J154" s="225"/>
    </row>
    <row r="155" spans="1:10" x14ac:dyDescent="0.35">
      <c r="A155" s="168"/>
      <c r="B155" s="169"/>
      <c r="C155" s="169"/>
      <c r="D155" s="169"/>
      <c r="E155" s="170"/>
      <c r="F155" s="170"/>
      <c r="G155" s="170"/>
      <c r="H155" s="170"/>
      <c r="I155" s="171"/>
      <c r="J155" s="225"/>
    </row>
    <row r="156" spans="1:10" x14ac:dyDescent="0.35">
      <c r="A156" s="168"/>
      <c r="B156" s="169"/>
      <c r="C156" s="169"/>
      <c r="D156" s="169"/>
      <c r="E156" s="170"/>
      <c r="F156" s="170"/>
      <c r="G156" s="170"/>
      <c r="H156" s="170"/>
      <c r="I156" s="171"/>
      <c r="J156" s="225"/>
    </row>
    <row r="157" spans="1:10" x14ac:dyDescent="0.35">
      <c r="A157" s="168"/>
      <c r="B157" s="169"/>
      <c r="C157" s="169"/>
      <c r="D157" s="169"/>
      <c r="E157" s="170"/>
      <c r="F157" s="170"/>
      <c r="G157" s="170"/>
      <c r="H157" s="170"/>
      <c r="I157" s="171"/>
      <c r="J157" s="225"/>
    </row>
    <row r="158" spans="1:10" x14ac:dyDescent="0.35">
      <c r="A158" s="168"/>
      <c r="B158" s="169"/>
      <c r="C158" s="169"/>
      <c r="D158" s="169"/>
      <c r="E158" s="170"/>
      <c r="F158" s="170"/>
      <c r="G158" s="170"/>
      <c r="H158" s="170"/>
      <c r="I158" s="171"/>
      <c r="J158" s="225"/>
    </row>
    <row r="159" spans="1:10" x14ac:dyDescent="0.35">
      <c r="A159" s="168"/>
      <c r="B159" s="169"/>
      <c r="C159" s="169"/>
      <c r="D159" s="169"/>
      <c r="E159" s="170"/>
      <c r="F159" s="170"/>
      <c r="G159" s="170"/>
      <c r="H159" s="170"/>
      <c r="I159" s="171"/>
      <c r="J159" s="225"/>
    </row>
    <row r="160" spans="1:10" x14ac:dyDescent="0.35">
      <c r="A160" s="168"/>
      <c r="B160" s="169"/>
      <c r="C160" s="169"/>
      <c r="D160" s="169"/>
      <c r="E160" s="170"/>
      <c r="F160" s="170"/>
      <c r="G160" s="170"/>
      <c r="H160" s="170"/>
      <c r="I160" s="171"/>
      <c r="J160" s="225"/>
    </row>
    <row r="161" spans="1:10" x14ac:dyDescent="0.35">
      <c r="A161" s="168"/>
      <c r="B161" s="169"/>
      <c r="C161" s="169"/>
      <c r="D161" s="169"/>
      <c r="E161" s="170"/>
      <c r="F161" s="170"/>
      <c r="G161" s="170"/>
      <c r="H161" s="170"/>
      <c r="I161" s="171"/>
      <c r="J161" s="225"/>
    </row>
    <row r="162" spans="1:10" x14ac:dyDescent="0.35">
      <c r="A162" s="168"/>
      <c r="B162" s="169"/>
      <c r="C162" s="169"/>
      <c r="D162" s="169"/>
      <c r="E162" s="170"/>
      <c r="F162" s="170"/>
      <c r="G162" s="170"/>
      <c r="H162" s="170"/>
      <c r="I162" s="171"/>
      <c r="J162" s="225"/>
    </row>
    <row r="163" spans="1:10" x14ac:dyDescent="0.35">
      <c r="A163" s="168"/>
      <c r="B163" s="169"/>
      <c r="C163" s="169"/>
      <c r="D163" s="169"/>
      <c r="E163" s="170"/>
      <c r="F163" s="170"/>
      <c r="G163" s="170"/>
      <c r="H163" s="170"/>
      <c r="I163" s="171"/>
      <c r="J163" s="225"/>
    </row>
    <row r="164" spans="1:10" x14ac:dyDescent="0.35">
      <c r="A164" s="168"/>
      <c r="B164" s="169"/>
      <c r="C164" s="169"/>
      <c r="D164" s="169"/>
      <c r="E164" s="170"/>
      <c r="F164" s="170"/>
      <c r="G164" s="170"/>
      <c r="H164" s="170"/>
      <c r="I164" s="171"/>
      <c r="J164" s="225"/>
    </row>
    <row r="165" spans="1:10" x14ac:dyDescent="0.35">
      <c r="A165" s="168"/>
      <c r="B165" s="169"/>
      <c r="C165" s="169"/>
      <c r="D165" s="169"/>
      <c r="E165" s="170"/>
      <c r="F165" s="170"/>
      <c r="G165" s="170"/>
      <c r="H165" s="170"/>
      <c r="I165" s="171"/>
      <c r="J165" s="225"/>
    </row>
    <row r="166" spans="1:10" x14ac:dyDescent="0.35">
      <c r="A166" s="168"/>
      <c r="B166" s="169"/>
      <c r="C166" s="169"/>
      <c r="D166" s="169"/>
      <c r="E166" s="170"/>
      <c r="F166" s="170"/>
      <c r="G166" s="170"/>
      <c r="H166" s="170"/>
      <c r="I166" s="171"/>
      <c r="J166" s="225"/>
    </row>
    <row r="167" spans="1:10" x14ac:dyDescent="0.35">
      <c r="A167" s="168"/>
      <c r="B167" s="169"/>
      <c r="C167" s="169"/>
      <c r="D167" s="169"/>
      <c r="E167" s="170"/>
      <c r="F167" s="170"/>
      <c r="G167" s="170"/>
      <c r="H167" s="170"/>
      <c r="I167" s="171"/>
      <c r="J167" s="225"/>
    </row>
    <row r="168" spans="1:10" x14ac:dyDescent="0.35">
      <c r="A168" s="168"/>
      <c r="B168" s="169"/>
      <c r="C168" s="169"/>
      <c r="D168" s="169"/>
      <c r="E168" s="170"/>
      <c r="F168" s="170"/>
      <c r="G168" s="170"/>
      <c r="H168" s="170"/>
      <c r="I168" s="171"/>
      <c r="J168" s="225"/>
    </row>
    <row r="169" spans="1:10" x14ac:dyDescent="0.35">
      <c r="A169" s="168"/>
      <c r="B169" s="169"/>
      <c r="C169" s="169"/>
      <c r="D169" s="169"/>
      <c r="E169" s="170"/>
      <c r="F169" s="170"/>
      <c r="G169" s="170"/>
      <c r="H169" s="170"/>
      <c r="I169" s="171"/>
      <c r="J169" s="225"/>
    </row>
    <row r="170" spans="1:10" x14ac:dyDescent="0.35">
      <c r="A170" s="168"/>
      <c r="B170" s="169"/>
      <c r="C170" s="169"/>
      <c r="D170" s="169"/>
      <c r="E170" s="170"/>
      <c r="F170" s="170"/>
      <c r="G170" s="170"/>
      <c r="H170" s="170"/>
      <c r="I170" s="171"/>
      <c r="J170" s="225"/>
    </row>
    <row r="171" spans="1:10" x14ac:dyDescent="0.35">
      <c r="A171" s="168"/>
      <c r="B171" s="169"/>
      <c r="C171" s="169"/>
      <c r="D171" s="169"/>
      <c r="E171" s="170"/>
      <c r="F171" s="170"/>
      <c r="G171" s="170"/>
      <c r="H171" s="170"/>
      <c r="I171" s="171"/>
      <c r="J171" s="225"/>
    </row>
    <row r="172" spans="1:10" x14ac:dyDescent="0.35">
      <c r="A172" s="168"/>
      <c r="B172" s="169"/>
      <c r="C172" s="169"/>
      <c r="D172" s="169"/>
      <c r="E172" s="170"/>
      <c r="F172" s="170"/>
      <c r="G172" s="170"/>
      <c r="H172" s="170"/>
      <c r="I172" s="171"/>
      <c r="J172" s="225"/>
    </row>
    <row r="173" spans="1:10" x14ac:dyDescent="0.35">
      <c r="A173" s="168"/>
      <c r="B173" s="169"/>
      <c r="C173" s="169"/>
      <c r="D173" s="169"/>
      <c r="E173" s="170"/>
      <c r="F173" s="170"/>
      <c r="G173" s="170"/>
      <c r="H173" s="170"/>
      <c r="I173" s="171"/>
      <c r="J173" s="225"/>
    </row>
    <row r="174" spans="1:10" x14ac:dyDescent="0.35">
      <c r="A174" s="168"/>
      <c r="B174" s="169"/>
      <c r="C174" s="169"/>
      <c r="D174" s="169"/>
      <c r="E174" s="170"/>
      <c r="F174" s="170"/>
      <c r="G174" s="170"/>
      <c r="H174" s="170"/>
      <c r="I174" s="171"/>
      <c r="J174" s="225"/>
    </row>
    <row r="175" spans="1:10" x14ac:dyDescent="0.35">
      <c r="A175" s="168"/>
      <c r="B175" s="169"/>
      <c r="C175" s="169"/>
      <c r="D175" s="169"/>
      <c r="E175" s="170"/>
      <c r="F175" s="170"/>
      <c r="G175" s="170"/>
      <c r="H175" s="170"/>
      <c r="I175" s="171"/>
      <c r="J175" s="225"/>
    </row>
    <row r="176" spans="1:10" x14ac:dyDescent="0.35">
      <c r="A176" s="168"/>
      <c r="B176" s="169"/>
      <c r="C176" s="169"/>
      <c r="D176" s="169"/>
      <c r="E176" s="170"/>
      <c r="F176" s="170"/>
      <c r="G176" s="170"/>
      <c r="H176" s="170"/>
      <c r="I176" s="171"/>
      <c r="J176" s="225"/>
    </row>
    <row r="177" spans="1:10" x14ac:dyDescent="0.35">
      <c r="A177" s="168"/>
      <c r="B177" s="169"/>
      <c r="C177" s="169"/>
      <c r="D177" s="169"/>
      <c r="E177" s="170"/>
      <c r="F177" s="170"/>
      <c r="G177" s="170"/>
      <c r="H177" s="170"/>
      <c r="I177" s="171"/>
      <c r="J177" s="225"/>
    </row>
    <row r="178" spans="1:10" x14ac:dyDescent="0.35">
      <c r="A178" s="168"/>
      <c r="B178" s="169"/>
      <c r="C178" s="169"/>
      <c r="D178" s="169"/>
      <c r="E178" s="170"/>
      <c r="F178" s="170"/>
      <c r="G178" s="170"/>
      <c r="H178" s="170"/>
      <c r="I178" s="171"/>
      <c r="J178" s="225"/>
    </row>
    <row r="179" spans="1:10" x14ac:dyDescent="0.35">
      <c r="A179" s="168"/>
      <c r="B179" s="169"/>
      <c r="C179" s="169"/>
      <c r="D179" s="169"/>
      <c r="E179" s="170"/>
      <c r="F179" s="170"/>
      <c r="G179" s="170"/>
      <c r="H179" s="170"/>
      <c r="I179" s="171"/>
      <c r="J179" s="225"/>
    </row>
    <row r="180" spans="1:10" x14ac:dyDescent="0.35">
      <c r="A180" s="168"/>
      <c r="B180" s="169"/>
      <c r="C180" s="169"/>
      <c r="D180" s="169"/>
      <c r="E180" s="170"/>
      <c r="F180" s="170"/>
      <c r="G180" s="170"/>
      <c r="H180" s="170"/>
      <c r="I180" s="171"/>
      <c r="J180" s="225"/>
    </row>
    <row r="181" spans="1:10" x14ac:dyDescent="0.35">
      <c r="A181" s="168"/>
      <c r="B181" s="169"/>
      <c r="C181" s="169"/>
      <c r="D181" s="169"/>
      <c r="E181" s="170"/>
      <c r="F181" s="170"/>
      <c r="G181" s="170"/>
      <c r="H181" s="170"/>
      <c r="I181" s="171"/>
      <c r="J181" s="225"/>
    </row>
    <row r="182" spans="1:10" x14ac:dyDescent="0.35">
      <c r="A182" s="168"/>
      <c r="B182" s="169"/>
      <c r="C182" s="169"/>
      <c r="D182" s="169"/>
      <c r="E182" s="170"/>
      <c r="F182" s="170"/>
      <c r="G182" s="170"/>
      <c r="H182" s="170"/>
      <c r="I182" s="171"/>
      <c r="J182" s="225"/>
    </row>
    <row r="183" spans="1:10" x14ac:dyDescent="0.35">
      <c r="A183" s="168"/>
      <c r="B183" s="169"/>
      <c r="C183" s="169"/>
      <c r="D183" s="169"/>
      <c r="E183" s="170"/>
      <c r="F183" s="170"/>
      <c r="G183" s="170"/>
      <c r="H183" s="170"/>
      <c r="I183" s="171"/>
      <c r="J183" s="225"/>
    </row>
    <row r="184" spans="1:10" x14ac:dyDescent="0.35">
      <c r="A184" s="168"/>
      <c r="B184" s="169"/>
      <c r="C184" s="169"/>
      <c r="D184" s="169"/>
      <c r="E184" s="170"/>
      <c r="F184" s="170"/>
      <c r="G184" s="170"/>
      <c r="H184" s="170"/>
      <c r="I184" s="171"/>
      <c r="J184" s="225"/>
    </row>
    <row r="185" spans="1:10" x14ac:dyDescent="0.35">
      <c r="A185" s="168"/>
      <c r="B185" s="169"/>
      <c r="C185" s="169"/>
      <c r="D185" s="169"/>
      <c r="E185" s="170"/>
      <c r="F185" s="170"/>
      <c r="G185" s="170"/>
      <c r="H185" s="170"/>
      <c r="I185" s="171"/>
      <c r="J185" s="225"/>
    </row>
    <row r="186" spans="1:10" x14ac:dyDescent="0.35">
      <c r="A186" s="168"/>
      <c r="B186" s="169"/>
      <c r="C186" s="169"/>
      <c r="D186" s="169"/>
      <c r="E186" s="170"/>
      <c r="F186" s="170"/>
      <c r="G186" s="170"/>
      <c r="H186" s="170"/>
      <c r="I186" s="171"/>
      <c r="J186" s="225"/>
    </row>
    <row r="187" spans="1:10" x14ac:dyDescent="0.35">
      <c r="A187" s="168"/>
      <c r="B187" s="169"/>
      <c r="C187" s="169"/>
      <c r="D187" s="169"/>
      <c r="E187" s="170"/>
      <c r="F187" s="170"/>
      <c r="G187" s="170"/>
      <c r="H187" s="170"/>
      <c r="I187" s="171"/>
      <c r="J187" s="225"/>
    </row>
    <row r="188" spans="1:10" x14ac:dyDescent="0.35">
      <c r="A188" s="168"/>
      <c r="B188" s="169"/>
      <c r="C188" s="169"/>
      <c r="D188" s="169"/>
      <c r="E188" s="170"/>
      <c r="F188" s="170"/>
      <c r="G188" s="170"/>
      <c r="H188" s="170"/>
      <c r="I188" s="171"/>
      <c r="J188" s="225"/>
    </row>
    <row r="189" spans="1:10" x14ac:dyDescent="0.35">
      <c r="A189" s="168"/>
      <c r="B189" s="169"/>
      <c r="C189" s="169"/>
      <c r="D189" s="169"/>
      <c r="E189" s="170"/>
      <c r="F189" s="170"/>
      <c r="G189" s="170"/>
      <c r="H189" s="170"/>
      <c r="I189" s="171"/>
      <c r="J189" s="225"/>
    </row>
    <row r="190" spans="1:10" x14ac:dyDescent="0.35">
      <c r="A190" s="168"/>
      <c r="B190" s="169"/>
      <c r="C190" s="169"/>
      <c r="D190" s="169"/>
      <c r="E190" s="170"/>
      <c r="F190" s="170"/>
      <c r="G190" s="170"/>
      <c r="H190" s="170"/>
      <c r="I190" s="171"/>
      <c r="J190" s="225"/>
    </row>
    <row r="191" spans="1:10" x14ac:dyDescent="0.35">
      <c r="A191" s="168"/>
      <c r="B191" s="169"/>
      <c r="C191" s="169"/>
      <c r="D191" s="169"/>
      <c r="E191" s="170"/>
      <c r="F191" s="170"/>
      <c r="G191" s="170"/>
      <c r="H191" s="170"/>
      <c r="I191" s="171"/>
      <c r="J191" s="225"/>
    </row>
    <row r="192" spans="1:10" x14ac:dyDescent="0.35">
      <c r="A192" s="168"/>
      <c r="B192" s="169"/>
      <c r="C192" s="169"/>
      <c r="D192" s="169"/>
      <c r="E192" s="170"/>
      <c r="F192" s="170"/>
      <c r="G192" s="170"/>
      <c r="H192" s="170"/>
      <c r="I192" s="171"/>
      <c r="J192" s="225"/>
    </row>
    <row r="193" spans="1:10" x14ac:dyDescent="0.35">
      <c r="A193" s="168"/>
      <c r="B193" s="169"/>
      <c r="C193" s="169"/>
      <c r="D193" s="169"/>
      <c r="E193" s="170"/>
      <c r="F193" s="170"/>
      <c r="G193" s="170"/>
      <c r="H193" s="170"/>
      <c r="I193" s="171"/>
      <c r="J193" s="225"/>
    </row>
    <row r="194" spans="1:10" x14ac:dyDescent="0.35">
      <c r="A194" s="168"/>
      <c r="B194" s="169"/>
      <c r="C194" s="169"/>
      <c r="D194" s="169"/>
      <c r="E194" s="170"/>
      <c r="F194" s="170"/>
      <c r="G194" s="170"/>
      <c r="H194" s="170"/>
      <c r="I194" s="171"/>
      <c r="J194" s="225"/>
    </row>
    <row r="195" spans="1:10" x14ac:dyDescent="0.35">
      <c r="A195" s="168"/>
      <c r="B195" s="169"/>
      <c r="C195" s="169"/>
      <c r="D195" s="169"/>
      <c r="E195" s="170"/>
      <c r="F195" s="170"/>
      <c r="G195" s="170"/>
      <c r="H195" s="170"/>
      <c r="I195" s="171"/>
      <c r="J195" s="225"/>
    </row>
    <row r="196" spans="1:10" x14ac:dyDescent="0.35">
      <c r="A196" s="168"/>
      <c r="B196" s="169"/>
      <c r="C196" s="169"/>
      <c r="D196" s="169"/>
      <c r="E196" s="170"/>
      <c r="F196" s="170"/>
      <c r="G196" s="170"/>
      <c r="H196" s="170"/>
      <c r="I196" s="171"/>
      <c r="J196" s="225"/>
    </row>
    <row r="197" spans="1:10" x14ac:dyDescent="0.35">
      <c r="A197" s="168"/>
      <c r="B197" s="169"/>
      <c r="C197" s="169"/>
      <c r="D197" s="169"/>
      <c r="E197" s="170"/>
      <c r="F197" s="170"/>
      <c r="G197" s="170"/>
      <c r="H197" s="170"/>
      <c r="I197" s="171"/>
      <c r="J197" s="225"/>
    </row>
    <row r="198" spans="1:10" x14ac:dyDescent="0.35">
      <c r="A198" s="168"/>
      <c r="B198" s="169"/>
      <c r="C198" s="169"/>
      <c r="D198" s="169"/>
      <c r="E198" s="170"/>
      <c r="F198" s="170"/>
      <c r="G198" s="170"/>
      <c r="H198" s="170"/>
      <c r="I198" s="171"/>
      <c r="J198" s="225"/>
    </row>
    <row r="199" spans="1:10" x14ac:dyDescent="0.35">
      <c r="A199" s="168"/>
      <c r="B199" s="169"/>
      <c r="C199" s="169"/>
      <c r="D199" s="169"/>
      <c r="E199" s="170"/>
      <c r="F199" s="170"/>
      <c r="G199" s="170"/>
      <c r="H199" s="170"/>
      <c r="I199" s="171"/>
      <c r="J199" s="225"/>
    </row>
    <row r="200" spans="1:10" x14ac:dyDescent="0.35">
      <c r="A200" s="168"/>
      <c r="B200" s="169"/>
      <c r="C200" s="169"/>
      <c r="D200" s="169"/>
      <c r="E200" s="170"/>
      <c r="F200" s="170"/>
      <c r="G200" s="170"/>
      <c r="H200" s="170"/>
      <c r="I200" s="171"/>
      <c r="J200" s="225"/>
    </row>
    <row r="201" spans="1:10" x14ac:dyDescent="0.35">
      <c r="A201" s="168"/>
      <c r="B201" s="169"/>
      <c r="C201" s="169"/>
      <c r="D201" s="169"/>
      <c r="E201" s="170"/>
      <c r="F201" s="170"/>
      <c r="G201" s="170"/>
      <c r="H201" s="170"/>
      <c r="I201" s="171"/>
      <c r="J201" s="225"/>
    </row>
    <row r="202" spans="1:10" x14ac:dyDescent="0.35">
      <c r="A202" s="168"/>
      <c r="B202" s="169"/>
      <c r="C202" s="169"/>
      <c r="D202" s="169"/>
      <c r="E202" s="170"/>
      <c r="F202" s="170"/>
      <c r="G202" s="170"/>
      <c r="H202" s="170"/>
      <c r="I202" s="171"/>
      <c r="J202" s="225"/>
    </row>
    <row r="203" spans="1:10" x14ac:dyDescent="0.35">
      <c r="A203" s="168"/>
      <c r="B203" s="169"/>
      <c r="C203" s="169"/>
      <c r="D203" s="169"/>
      <c r="E203" s="170"/>
      <c r="F203" s="170"/>
      <c r="G203" s="170"/>
      <c r="H203" s="170"/>
      <c r="I203" s="171"/>
      <c r="J203" s="225"/>
    </row>
    <row r="204" spans="1:10" x14ac:dyDescent="0.35">
      <c r="A204" s="168"/>
      <c r="B204" s="169"/>
      <c r="C204" s="169"/>
      <c r="D204" s="169"/>
      <c r="E204" s="170"/>
      <c r="F204" s="170"/>
      <c r="G204" s="170"/>
      <c r="H204" s="170"/>
      <c r="I204" s="171"/>
      <c r="J204" s="225"/>
    </row>
    <row r="205" spans="1:10" x14ac:dyDescent="0.35">
      <c r="A205" s="168"/>
      <c r="B205" s="169"/>
      <c r="C205" s="169"/>
      <c r="D205" s="169"/>
      <c r="E205" s="170"/>
      <c r="F205" s="170"/>
      <c r="G205" s="170"/>
      <c r="H205" s="170"/>
      <c r="I205" s="171"/>
      <c r="J205" s="225"/>
    </row>
    <row r="206" spans="1:10" x14ac:dyDescent="0.35">
      <c r="A206" s="168"/>
      <c r="B206" s="169"/>
      <c r="C206" s="169"/>
      <c r="D206" s="169"/>
      <c r="E206" s="170"/>
      <c r="F206" s="170"/>
      <c r="G206" s="170"/>
      <c r="H206" s="170"/>
      <c r="I206" s="171"/>
      <c r="J206" s="225"/>
    </row>
    <row r="207" spans="1:10" x14ac:dyDescent="0.35">
      <c r="A207" s="168"/>
      <c r="B207" s="169"/>
      <c r="C207" s="169"/>
      <c r="D207" s="169"/>
      <c r="E207" s="170"/>
      <c r="F207" s="170"/>
      <c r="G207" s="170"/>
      <c r="H207" s="170"/>
      <c r="I207" s="171"/>
      <c r="J207" s="225"/>
    </row>
    <row r="208" spans="1:10" x14ac:dyDescent="0.35">
      <c r="A208" s="168"/>
      <c r="B208" s="169"/>
      <c r="C208" s="169"/>
      <c r="D208" s="169"/>
      <c r="E208" s="170"/>
      <c r="F208" s="170"/>
      <c r="G208" s="170"/>
      <c r="H208" s="170"/>
      <c r="I208" s="171"/>
      <c r="J208" s="225"/>
    </row>
    <row r="209" spans="1:10" x14ac:dyDescent="0.35">
      <c r="A209" s="168"/>
      <c r="B209" s="169"/>
      <c r="C209" s="169"/>
      <c r="D209" s="169"/>
      <c r="E209" s="170"/>
      <c r="F209" s="170"/>
      <c r="G209" s="170"/>
      <c r="H209" s="170"/>
      <c r="I209" s="171"/>
      <c r="J209" s="225"/>
    </row>
    <row r="210" spans="1:10" x14ac:dyDescent="0.35">
      <c r="A210" s="168"/>
      <c r="B210" s="169"/>
      <c r="C210" s="169"/>
      <c r="D210" s="169"/>
      <c r="E210" s="170"/>
      <c r="F210" s="170"/>
      <c r="G210" s="170"/>
      <c r="H210" s="170"/>
      <c r="I210" s="171"/>
      <c r="J210" s="225"/>
    </row>
    <row r="211" spans="1:10" x14ac:dyDescent="0.35">
      <c r="A211" s="168"/>
      <c r="B211" s="169"/>
      <c r="C211" s="169"/>
      <c r="D211" s="169"/>
      <c r="E211" s="170"/>
      <c r="F211" s="170"/>
      <c r="G211" s="170"/>
      <c r="H211" s="170"/>
      <c r="I211" s="171"/>
      <c r="J211" s="225"/>
    </row>
    <row r="212" spans="1:10" x14ac:dyDescent="0.35">
      <c r="A212" s="168"/>
      <c r="B212" s="169"/>
      <c r="C212" s="169"/>
      <c r="D212" s="169"/>
      <c r="E212" s="170"/>
      <c r="F212" s="170"/>
      <c r="G212" s="170"/>
      <c r="H212" s="170"/>
      <c r="I212" s="171"/>
      <c r="J212" s="225"/>
    </row>
    <row r="213" spans="1:10" x14ac:dyDescent="0.35">
      <c r="A213" s="168"/>
      <c r="B213" s="169"/>
      <c r="C213" s="169"/>
      <c r="D213" s="169"/>
      <c r="E213" s="170"/>
      <c r="F213" s="170"/>
      <c r="G213" s="170"/>
      <c r="H213" s="170"/>
      <c r="I213" s="171"/>
      <c r="J213" s="225"/>
    </row>
    <row r="214" spans="1:10" x14ac:dyDescent="0.35">
      <c r="A214" s="168"/>
      <c r="B214" s="169"/>
      <c r="C214" s="169"/>
      <c r="D214" s="169"/>
      <c r="E214" s="170"/>
      <c r="F214" s="170"/>
      <c r="G214" s="170"/>
      <c r="H214" s="170"/>
      <c r="I214" s="171"/>
      <c r="J214" s="225"/>
    </row>
    <row r="215" spans="1:10" x14ac:dyDescent="0.35">
      <c r="A215" s="168"/>
      <c r="B215" s="169"/>
      <c r="C215" s="169"/>
      <c r="D215" s="169"/>
      <c r="E215" s="170"/>
      <c r="F215" s="170"/>
      <c r="G215" s="170"/>
      <c r="H215" s="170"/>
      <c r="I215" s="171"/>
      <c r="J215" s="225"/>
    </row>
    <row r="216" spans="1:10" x14ac:dyDescent="0.35">
      <c r="A216" s="168"/>
      <c r="B216" s="169"/>
      <c r="C216" s="169"/>
      <c r="D216" s="169"/>
      <c r="E216" s="170"/>
      <c r="F216" s="170"/>
      <c r="G216" s="170"/>
      <c r="H216" s="170"/>
      <c r="I216" s="171"/>
      <c r="J216" s="225"/>
    </row>
    <row r="217" spans="1:10" x14ac:dyDescent="0.35">
      <c r="A217" s="168"/>
      <c r="B217" s="169"/>
      <c r="C217" s="169"/>
      <c r="D217" s="169"/>
      <c r="E217" s="170"/>
      <c r="F217" s="170"/>
      <c r="G217" s="170"/>
      <c r="H217" s="170"/>
      <c r="I217" s="171"/>
      <c r="J217" s="225"/>
    </row>
    <row r="218" spans="1:10" x14ac:dyDescent="0.35">
      <c r="A218" s="168"/>
      <c r="B218" s="169"/>
      <c r="C218" s="169"/>
      <c r="D218" s="169"/>
      <c r="E218" s="170"/>
      <c r="F218" s="170"/>
      <c r="G218" s="170"/>
      <c r="H218" s="170"/>
      <c r="I218" s="171"/>
      <c r="J218" s="225"/>
    </row>
    <row r="219" spans="1:10" x14ac:dyDescent="0.35">
      <c r="A219" s="168"/>
      <c r="B219" s="169"/>
      <c r="C219" s="169"/>
      <c r="D219" s="169"/>
      <c r="E219" s="170"/>
      <c r="F219" s="170"/>
      <c r="G219" s="170"/>
      <c r="H219" s="170"/>
      <c r="I219" s="171"/>
      <c r="J219" s="225"/>
    </row>
    <row r="220" spans="1:10" x14ac:dyDescent="0.35">
      <c r="A220" s="168"/>
      <c r="B220" s="169"/>
      <c r="C220" s="169"/>
      <c r="D220" s="169"/>
      <c r="E220" s="170"/>
      <c r="F220" s="170"/>
      <c r="G220" s="170"/>
      <c r="H220" s="170"/>
      <c r="I220" s="171"/>
      <c r="J220" s="225"/>
    </row>
    <row r="221" spans="1:10" x14ac:dyDescent="0.35">
      <c r="A221" s="168"/>
      <c r="B221" s="169"/>
      <c r="C221" s="169"/>
      <c r="D221" s="169"/>
      <c r="E221" s="170"/>
      <c r="F221" s="170"/>
      <c r="G221" s="170"/>
      <c r="H221" s="170"/>
      <c r="I221" s="171"/>
      <c r="J221" s="225"/>
    </row>
    <row r="222" spans="1:10" x14ac:dyDescent="0.35">
      <c r="A222" s="168"/>
      <c r="B222" s="169"/>
      <c r="C222" s="169"/>
      <c r="D222" s="169"/>
      <c r="E222" s="170"/>
      <c r="F222" s="170"/>
      <c r="G222" s="170"/>
      <c r="H222" s="170"/>
      <c r="I222" s="171"/>
      <c r="J222" s="225"/>
    </row>
    <row r="223" spans="1:10" x14ac:dyDescent="0.35">
      <c r="A223" s="168"/>
      <c r="B223" s="169"/>
      <c r="C223" s="169"/>
      <c r="D223" s="169"/>
      <c r="E223" s="170"/>
      <c r="F223" s="170"/>
      <c r="G223" s="170"/>
      <c r="H223" s="170"/>
      <c r="I223" s="171"/>
      <c r="J223" s="225"/>
    </row>
    <row r="224" spans="1:10" x14ac:dyDescent="0.35">
      <c r="A224" s="168"/>
      <c r="B224" s="169"/>
      <c r="C224" s="169"/>
      <c r="D224" s="169"/>
      <c r="E224" s="170"/>
      <c r="F224" s="170"/>
      <c r="G224" s="170"/>
      <c r="H224" s="170"/>
      <c r="I224" s="171"/>
      <c r="J224" s="225"/>
    </row>
    <row r="225" spans="1:10" x14ac:dyDescent="0.35">
      <c r="A225" s="168"/>
      <c r="B225" s="169"/>
      <c r="C225" s="169"/>
      <c r="D225" s="169"/>
      <c r="E225" s="170"/>
      <c r="F225" s="170"/>
      <c r="G225" s="170"/>
      <c r="H225" s="170"/>
      <c r="I225" s="171"/>
      <c r="J225" s="225"/>
    </row>
    <row r="226" spans="1:10" x14ac:dyDescent="0.35">
      <c r="A226" s="168"/>
      <c r="B226" s="169"/>
      <c r="C226" s="169"/>
      <c r="D226" s="169"/>
      <c r="E226" s="170"/>
      <c r="F226" s="170"/>
      <c r="G226" s="170"/>
      <c r="H226" s="170"/>
      <c r="I226" s="171"/>
      <c r="J226" s="225"/>
    </row>
    <row r="227" spans="1:10" x14ac:dyDescent="0.35">
      <c r="A227" s="168"/>
      <c r="B227" s="169"/>
      <c r="C227" s="169"/>
      <c r="D227" s="169"/>
      <c r="E227" s="170"/>
      <c r="F227" s="170"/>
      <c r="G227" s="170"/>
      <c r="H227" s="170"/>
      <c r="I227" s="171"/>
      <c r="J227" s="225"/>
    </row>
    <row r="228" spans="1:10" x14ac:dyDescent="0.35">
      <c r="A228" s="168"/>
      <c r="B228" s="169"/>
      <c r="C228" s="169"/>
      <c r="D228" s="169"/>
      <c r="E228" s="170"/>
      <c r="F228" s="170"/>
      <c r="G228" s="170"/>
      <c r="H228" s="170"/>
      <c r="I228" s="171"/>
      <c r="J228" s="225"/>
    </row>
    <row r="229" spans="1:10" x14ac:dyDescent="0.35">
      <c r="A229" s="168"/>
      <c r="B229" s="169"/>
      <c r="C229" s="169"/>
      <c r="D229" s="169"/>
      <c r="E229" s="170"/>
      <c r="F229" s="170"/>
      <c r="G229" s="170"/>
      <c r="H229" s="170"/>
      <c r="I229" s="171"/>
      <c r="J229" s="225"/>
    </row>
    <row r="230" spans="1:10" x14ac:dyDescent="0.35">
      <c r="A230" s="168"/>
      <c r="B230" s="169"/>
      <c r="C230" s="169"/>
      <c r="D230" s="169"/>
      <c r="E230" s="170"/>
      <c r="F230" s="170"/>
      <c r="G230" s="170"/>
      <c r="H230" s="170"/>
      <c r="I230" s="171"/>
      <c r="J230" s="225"/>
    </row>
    <row r="231" spans="1:10" x14ac:dyDescent="0.35">
      <c r="A231" s="168"/>
      <c r="B231" s="169"/>
      <c r="C231" s="169"/>
      <c r="D231" s="169"/>
      <c r="E231" s="170"/>
      <c r="F231" s="170"/>
      <c r="G231" s="170"/>
      <c r="H231" s="170"/>
      <c r="I231" s="171"/>
      <c r="J231" s="225"/>
    </row>
    <row r="232" spans="1:10" x14ac:dyDescent="0.35">
      <c r="A232" s="168"/>
      <c r="B232" s="169"/>
      <c r="C232" s="169"/>
      <c r="D232" s="169"/>
      <c r="E232" s="170"/>
      <c r="F232" s="170"/>
      <c r="G232" s="170"/>
      <c r="H232" s="170"/>
      <c r="I232" s="171"/>
      <c r="J232" s="225"/>
    </row>
    <row r="233" spans="1:10" x14ac:dyDescent="0.35">
      <c r="A233" s="168"/>
      <c r="B233" s="169"/>
      <c r="C233" s="169"/>
      <c r="D233" s="169"/>
      <c r="E233" s="170"/>
      <c r="F233" s="170"/>
      <c r="G233" s="170"/>
      <c r="H233" s="170"/>
      <c r="I233" s="171"/>
      <c r="J233" s="225"/>
    </row>
    <row r="234" spans="1:10" x14ac:dyDescent="0.35">
      <c r="A234" s="168"/>
      <c r="B234" s="169"/>
      <c r="C234" s="169"/>
      <c r="D234" s="169"/>
      <c r="E234" s="170"/>
      <c r="F234" s="170"/>
      <c r="G234" s="170"/>
      <c r="H234" s="170"/>
      <c r="I234" s="171"/>
      <c r="J234" s="225"/>
    </row>
    <row r="235" spans="1:10" x14ac:dyDescent="0.35">
      <c r="A235" s="168"/>
      <c r="B235" s="169"/>
      <c r="C235" s="169"/>
      <c r="D235" s="169"/>
      <c r="E235" s="170"/>
      <c r="F235" s="170"/>
      <c r="G235" s="170"/>
      <c r="H235" s="170"/>
      <c r="I235" s="171"/>
      <c r="J235" s="225"/>
    </row>
    <row r="236" spans="1:10" x14ac:dyDescent="0.35">
      <c r="A236" s="168"/>
      <c r="B236" s="169"/>
      <c r="C236" s="169"/>
      <c r="D236" s="169"/>
      <c r="E236" s="170"/>
      <c r="F236" s="170"/>
      <c r="G236" s="170"/>
      <c r="H236" s="170"/>
      <c r="I236" s="171"/>
      <c r="J236" s="225"/>
    </row>
    <row r="237" spans="1:10" x14ac:dyDescent="0.35">
      <c r="A237" s="168"/>
      <c r="B237" s="169"/>
      <c r="C237" s="169"/>
      <c r="D237" s="169"/>
      <c r="E237" s="170"/>
      <c r="F237" s="170"/>
      <c r="G237" s="170"/>
      <c r="H237" s="170"/>
      <c r="I237" s="171"/>
      <c r="J237" s="225"/>
    </row>
    <row r="238" spans="1:10" x14ac:dyDescent="0.35">
      <c r="A238" s="168"/>
      <c r="B238" s="169"/>
      <c r="C238" s="169"/>
      <c r="D238" s="169"/>
      <c r="E238" s="170"/>
      <c r="F238" s="170"/>
      <c r="G238" s="170"/>
      <c r="H238" s="170"/>
      <c r="I238" s="171"/>
      <c r="J238" s="225"/>
    </row>
    <row r="239" spans="1:10" x14ac:dyDescent="0.35">
      <c r="A239" s="168"/>
      <c r="B239" s="169"/>
      <c r="C239" s="169"/>
      <c r="D239" s="169"/>
      <c r="E239" s="170"/>
      <c r="F239" s="170"/>
      <c r="G239" s="170"/>
      <c r="H239" s="170"/>
      <c r="I239" s="171"/>
      <c r="J239" s="225"/>
    </row>
    <row r="240" spans="1:10" x14ac:dyDescent="0.35">
      <c r="A240" s="168"/>
      <c r="B240" s="169"/>
      <c r="C240" s="169"/>
      <c r="D240" s="169"/>
      <c r="E240" s="170"/>
      <c r="F240" s="170"/>
      <c r="G240" s="170"/>
      <c r="H240" s="170"/>
      <c r="I240" s="171"/>
      <c r="J240" s="225"/>
    </row>
    <row r="241" spans="1:10" x14ac:dyDescent="0.35">
      <c r="A241" s="168"/>
      <c r="B241" s="169"/>
      <c r="C241" s="169"/>
      <c r="D241" s="169"/>
      <c r="E241" s="170"/>
      <c r="F241" s="170"/>
      <c r="G241" s="170"/>
      <c r="H241" s="170"/>
      <c r="I241" s="171"/>
      <c r="J241" s="225"/>
    </row>
    <row r="242" spans="1:10" x14ac:dyDescent="0.35">
      <c r="A242" s="168"/>
      <c r="B242" s="169"/>
      <c r="C242" s="169"/>
      <c r="D242" s="169"/>
      <c r="E242" s="170"/>
      <c r="F242" s="170"/>
      <c r="G242" s="170"/>
      <c r="H242" s="170"/>
      <c r="I242" s="171"/>
      <c r="J242" s="225"/>
    </row>
    <row r="243" spans="1:10" x14ac:dyDescent="0.35">
      <c r="A243" s="168"/>
      <c r="B243" s="169"/>
      <c r="C243" s="169"/>
      <c r="D243" s="169"/>
      <c r="E243" s="170"/>
      <c r="F243" s="170"/>
      <c r="G243" s="170"/>
      <c r="H243" s="170"/>
      <c r="I243" s="171"/>
      <c r="J243" s="225"/>
    </row>
    <row r="244" spans="1:10" x14ac:dyDescent="0.35">
      <c r="A244" s="168"/>
      <c r="B244" s="169"/>
      <c r="C244" s="169"/>
      <c r="D244" s="169"/>
      <c r="E244" s="170"/>
      <c r="F244" s="170"/>
      <c r="G244" s="170"/>
      <c r="H244" s="170"/>
      <c r="I244" s="171"/>
      <c r="J244" s="225"/>
    </row>
    <row r="245" spans="1:10" x14ac:dyDescent="0.35">
      <c r="A245" s="168"/>
      <c r="B245" s="169"/>
      <c r="C245" s="169"/>
      <c r="D245" s="169"/>
      <c r="E245" s="170"/>
      <c r="F245" s="170"/>
      <c r="G245" s="170"/>
      <c r="H245" s="170"/>
      <c r="I245" s="171"/>
      <c r="J245" s="225"/>
    </row>
    <row r="246" spans="1:10" x14ac:dyDescent="0.35">
      <c r="A246" s="168"/>
      <c r="B246" s="169"/>
      <c r="C246" s="169"/>
      <c r="D246" s="169"/>
      <c r="E246" s="170"/>
      <c r="F246" s="170"/>
      <c r="G246" s="170"/>
      <c r="H246" s="170"/>
      <c r="I246" s="171"/>
      <c r="J246" s="225"/>
    </row>
    <row r="247" spans="1:10" x14ac:dyDescent="0.35">
      <c r="A247" s="168"/>
      <c r="B247" s="169"/>
      <c r="C247" s="169"/>
      <c r="D247" s="169"/>
      <c r="E247" s="170"/>
      <c r="F247" s="170"/>
      <c r="G247" s="170"/>
      <c r="H247" s="170"/>
      <c r="I247" s="171"/>
      <c r="J247" s="225"/>
    </row>
    <row r="248" spans="1:10" x14ac:dyDescent="0.35">
      <c r="A248" s="168"/>
      <c r="B248" s="169"/>
      <c r="C248" s="169"/>
      <c r="D248" s="169"/>
      <c r="E248" s="170"/>
      <c r="F248" s="170"/>
      <c r="G248" s="170"/>
      <c r="H248" s="170"/>
      <c r="I248" s="171"/>
      <c r="J248" s="225"/>
    </row>
    <row r="249" spans="1:10" x14ac:dyDescent="0.35">
      <c r="A249" s="168"/>
      <c r="B249" s="169"/>
      <c r="C249" s="169"/>
      <c r="D249" s="169"/>
      <c r="E249" s="170"/>
      <c r="F249" s="170"/>
      <c r="G249" s="170"/>
      <c r="H249" s="170"/>
      <c r="I249" s="171"/>
      <c r="J249" s="225"/>
    </row>
    <row r="250" spans="1:10" x14ac:dyDescent="0.35">
      <c r="A250" s="168"/>
      <c r="B250" s="169"/>
      <c r="C250" s="169"/>
      <c r="D250" s="169"/>
      <c r="E250" s="170"/>
      <c r="F250" s="170"/>
      <c r="G250" s="170"/>
      <c r="H250" s="170"/>
      <c r="I250" s="171"/>
      <c r="J250" s="225"/>
    </row>
    <row r="251" spans="1:10" x14ac:dyDescent="0.35">
      <c r="A251" s="168"/>
      <c r="B251" s="169"/>
      <c r="C251" s="169"/>
      <c r="D251" s="169"/>
      <c r="E251" s="170"/>
      <c r="F251" s="170"/>
      <c r="G251" s="170"/>
      <c r="H251" s="170"/>
      <c r="I251" s="171"/>
      <c r="J251" s="225"/>
    </row>
    <row r="252" spans="1:10" x14ac:dyDescent="0.35">
      <c r="A252" s="168"/>
      <c r="B252" s="169"/>
      <c r="C252" s="169"/>
      <c r="D252" s="169"/>
      <c r="E252" s="170"/>
      <c r="F252" s="170"/>
      <c r="G252" s="170"/>
      <c r="H252" s="170"/>
      <c r="I252" s="171"/>
      <c r="J252" s="225"/>
    </row>
    <row r="253" spans="1:10" x14ac:dyDescent="0.35">
      <c r="A253" s="168"/>
      <c r="B253" s="169"/>
      <c r="C253" s="169"/>
      <c r="D253" s="169"/>
      <c r="E253" s="170"/>
      <c r="F253" s="170"/>
      <c r="G253" s="170"/>
      <c r="H253" s="170"/>
      <c r="I253" s="171"/>
      <c r="J253" s="225"/>
    </row>
    <row r="254" spans="1:10" x14ac:dyDescent="0.35">
      <c r="A254" s="168"/>
      <c r="B254" s="169"/>
      <c r="C254" s="169"/>
      <c r="D254" s="169"/>
      <c r="E254" s="170"/>
      <c r="F254" s="170"/>
      <c r="G254" s="170"/>
      <c r="H254" s="170"/>
      <c r="I254" s="171"/>
      <c r="J254" s="225"/>
    </row>
    <row r="255" spans="1:10" x14ac:dyDescent="0.35">
      <c r="A255" s="168"/>
      <c r="B255" s="169"/>
      <c r="C255" s="169"/>
      <c r="D255" s="169"/>
      <c r="E255" s="170"/>
      <c r="F255" s="170"/>
      <c r="G255" s="170"/>
      <c r="H255" s="170"/>
      <c r="I255" s="171"/>
      <c r="J255" s="225"/>
    </row>
    <row r="256" spans="1:10" x14ac:dyDescent="0.35">
      <c r="A256" s="168"/>
      <c r="B256" s="169"/>
      <c r="C256" s="169"/>
      <c r="D256" s="169"/>
      <c r="E256" s="170"/>
      <c r="F256" s="170"/>
      <c r="G256" s="170"/>
      <c r="H256" s="170"/>
      <c r="I256" s="171"/>
      <c r="J256" s="225"/>
    </row>
    <row r="257" spans="1:10" x14ac:dyDescent="0.35">
      <c r="A257" s="168"/>
      <c r="B257" s="169"/>
      <c r="C257" s="169"/>
      <c r="D257" s="169"/>
      <c r="E257" s="170"/>
      <c r="F257" s="170"/>
      <c r="G257" s="170"/>
      <c r="H257" s="170"/>
      <c r="I257" s="171"/>
      <c r="J257" s="225"/>
    </row>
    <row r="258" spans="1:10" x14ac:dyDescent="0.35">
      <c r="A258" s="168"/>
      <c r="B258" s="169"/>
      <c r="C258" s="169"/>
      <c r="D258" s="169"/>
      <c r="E258" s="170"/>
      <c r="F258" s="170"/>
      <c r="G258" s="170"/>
      <c r="H258" s="170"/>
      <c r="I258" s="171"/>
      <c r="J258" s="225"/>
    </row>
    <row r="259" spans="1:10" x14ac:dyDescent="0.35">
      <c r="A259" s="168"/>
      <c r="B259" s="169"/>
      <c r="C259" s="169"/>
      <c r="D259" s="169"/>
      <c r="E259" s="170"/>
      <c r="F259" s="170"/>
      <c r="G259" s="170"/>
      <c r="H259" s="170"/>
      <c r="I259" s="171"/>
      <c r="J259" s="225"/>
    </row>
    <row r="260" spans="1:10" x14ac:dyDescent="0.35">
      <c r="A260" s="168"/>
      <c r="B260" s="169"/>
      <c r="C260" s="169"/>
      <c r="D260" s="169"/>
      <c r="E260" s="170"/>
      <c r="F260" s="170"/>
      <c r="G260" s="170"/>
      <c r="H260" s="170"/>
      <c r="I260" s="171"/>
      <c r="J260" s="225"/>
    </row>
    <row r="261" spans="1:10" x14ac:dyDescent="0.35">
      <c r="A261" s="168"/>
      <c r="B261" s="169"/>
      <c r="C261" s="169"/>
      <c r="D261" s="169"/>
      <c r="E261" s="170"/>
      <c r="F261" s="170"/>
      <c r="G261" s="170"/>
      <c r="H261" s="170"/>
      <c r="I261" s="171"/>
      <c r="J261" s="225"/>
    </row>
    <row r="262" spans="1:10" x14ac:dyDescent="0.35">
      <c r="A262" s="168"/>
      <c r="B262" s="169"/>
      <c r="C262" s="169"/>
      <c r="D262" s="169"/>
      <c r="E262" s="170"/>
      <c r="F262" s="170"/>
      <c r="G262" s="170"/>
      <c r="H262" s="170"/>
      <c r="I262" s="171"/>
      <c r="J262" s="225"/>
    </row>
  </sheetData>
  <autoFilter ref="A1:J262" xr:uid="{B15B2A59-99C7-4A78-B18D-A4FF95E3328E}"/>
  <mergeCells count="25">
    <mergeCell ref="A2:J2"/>
    <mergeCell ref="B11:J11"/>
    <mergeCell ref="B3:J3"/>
    <mergeCell ref="A3:A37"/>
    <mergeCell ref="A63:A68"/>
    <mergeCell ref="A39:A44"/>
    <mergeCell ref="A45:A48"/>
    <mergeCell ref="A49:A59"/>
    <mergeCell ref="A60:A61"/>
    <mergeCell ref="B5:J5"/>
    <mergeCell ref="J6:J10"/>
    <mergeCell ref="J12:J16"/>
    <mergeCell ref="A113:A114"/>
    <mergeCell ref="A115:A116"/>
    <mergeCell ref="A133:A136"/>
    <mergeCell ref="A70:A74"/>
    <mergeCell ref="A75:A86"/>
    <mergeCell ref="A87:A88"/>
    <mergeCell ref="A89:A100"/>
    <mergeCell ref="A101:A109"/>
    <mergeCell ref="A118:J118"/>
    <mergeCell ref="A120:A122"/>
    <mergeCell ref="A123:A129"/>
    <mergeCell ref="J101:J108"/>
    <mergeCell ref="A130:A132"/>
  </mergeCells>
  <pageMargins left="0.7" right="0.7" top="0.75" bottom="0.75" header="0.3" footer="0.3"/>
  <pageSetup paperSize="9" scale="41" fitToHeight="0" orientation="landscape" r:id="rId1"/>
  <ignoredErrors>
    <ignoredError sqref="C122 C125:C127 C129 G1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1BB4-C08C-4EBE-B85C-5BFCF08B0CC6}">
  <sheetPr codeName="Sheet7"/>
  <dimension ref="A1:DU253"/>
  <sheetViews>
    <sheetView workbookViewId="0"/>
  </sheetViews>
  <sheetFormatPr defaultColWidth="8.81640625" defaultRowHeight="19" x14ac:dyDescent="0.7"/>
  <cols>
    <col min="1" max="1" width="17.1796875" style="2" customWidth="1"/>
    <col min="2" max="2" width="71.453125" style="112" customWidth="1"/>
    <col min="3" max="3" width="19.81640625" style="112" customWidth="1"/>
    <col min="4" max="4" width="15.1796875" style="181" customWidth="1"/>
    <col min="5" max="5" width="15.1796875" style="3" customWidth="1"/>
    <col min="6" max="7" width="15.1796875" style="3" bestFit="1" customWidth="1"/>
    <col min="8" max="9" width="16.453125" style="4" bestFit="1" customWidth="1"/>
    <col min="10" max="10" width="16.453125" style="3" bestFit="1" customWidth="1"/>
    <col min="11" max="11" width="87.453125" style="5" customWidth="1"/>
    <col min="12" max="16384" width="8.81640625" style="6"/>
  </cols>
  <sheetData>
    <row r="1" spans="1:11" ht="32.5" x14ac:dyDescent="0.7">
      <c r="B1" s="360" t="s">
        <v>237</v>
      </c>
      <c r="C1" s="113"/>
      <c r="D1" s="174"/>
    </row>
    <row r="2" spans="1:11" ht="32.5" x14ac:dyDescent="0.7">
      <c r="B2" s="361"/>
      <c r="C2" s="172"/>
      <c r="D2" s="174"/>
    </row>
    <row r="3" spans="1:11" s="7" customFormat="1" x14ac:dyDescent="0.7">
      <c r="A3" s="1" t="s">
        <v>0</v>
      </c>
      <c r="B3" s="1" t="s">
        <v>1</v>
      </c>
      <c r="C3" s="1" t="s">
        <v>238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239</v>
      </c>
      <c r="J3" s="1" t="s">
        <v>240</v>
      </c>
      <c r="K3" s="1" t="s">
        <v>9</v>
      </c>
    </row>
    <row r="4" spans="1:11" x14ac:dyDescent="0.7">
      <c r="A4" s="362" t="s">
        <v>10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</row>
    <row r="5" spans="1:11" x14ac:dyDescent="0.7">
      <c r="A5" s="363" t="s">
        <v>11</v>
      </c>
      <c r="B5" s="8" t="s">
        <v>241</v>
      </c>
      <c r="C5" s="8" t="s">
        <v>242</v>
      </c>
      <c r="D5" s="9"/>
      <c r="E5" s="9">
        <v>1.7</v>
      </c>
      <c r="F5" s="9">
        <v>2.4</v>
      </c>
      <c r="G5" s="9">
        <v>3.7</v>
      </c>
      <c r="H5" s="9">
        <v>6.1</v>
      </c>
      <c r="I5" s="9">
        <v>6.5</v>
      </c>
      <c r="J5" s="9">
        <v>7.4</v>
      </c>
      <c r="K5" s="10" t="s">
        <v>243</v>
      </c>
    </row>
    <row r="6" spans="1:11" s="11" customFormat="1" x14ac:dyDescent="0.35">
      <c r="A6" s="364"/>
      <c r="B6" s="8" t="s">
        <v>244</v>
      </c>
      <c r="C6" s="8" t="s">
        <v>242</v>
      </c>
      <c r="D6" s="9"/>
      <c r="E6" s="9">
        <v>1.8</v>
      </c>
      <c r="F6" s="9">
        <v>2.4</v>
      </c>
      <c r="G6" s="9">
        <v>3.9</v>
      </c>
      <c r="H6" s="9">
        <v>6.1</v>
      </c>
      <c r="I6" s="9">
        <v>6.5</v>
      </c>
      <c r="J6" s="9">
        <v>7.5</v>
      </c>
      <c r="K6" s="10" t="s">
        <v>245</v>
      </c>
    </row>
    <row r="7" spans="1:11" s="11" customFormat="1" x14ac:dyDescent="0.35">
      <c r="A7" s="364"/>
      <c r="B7" s="8" t="s">
        <v>246</v>
      </c>
      <c r="C7" s="8" t="s">
        <v>242</v>
      </c>
      <c r="D7" s="9"/>
      <c r="E7" s="12">
        <v>4700</v>
      </c>
      <c r="F7" s="12">
        <v>5000</v>
      </c>
      <c r="G7" s="12">
        <v>4500</v>
      </c>
      <c r="H7" s="12">
        <v>4900</v>
      </c>
      <c r="I7" s="12">
        <v>6700</v>
      </c>
      <c r="J7" s="12">
        <v>5100</v>
      </c>
      <c r="K7" s="10" t="s">
        <v>247</v>
      </c>
    </row>
    <row r="8" spans="1:11" x14ac:dyDescent="0.7">
      <c r="A8" s="364"/>
      <c r="B8" s="8" t="s">
        <v>248</v>
      </c>
      <c r="C8" s="8" t="s">
        <v>242</v>
      </c>
      <c r="D8" s="9"/>
      <c r="E8" s="12">
        <v>500</v>
      </c>
      <c r="F8" s="12">
        <v>1500</v>
      </c>
      <c r="G8" s="12">
        <v>3300</v>
      </c>
      <c r="H8" s="12">
        <v>7200</v>
      </c>
      <c r="I8" s="12">
        <v>7700</v>
      </c>
      <c r="J8" s="12">
        <v>8600</v>
      </c>
      <c r="K8" s="10" t="s">
        <v>249</v>
      </c>
    </row>
    <row r="9" spans="1:11" ht="38" x14ac:dyDescent="0.7">
      <c r="A9" s="364"/>
      <c r="B9" s="13" t="s">
        <v>250</v>
      </c>
      <c r="C9" s="13" t="s">
        <v>242</v>
      </c>
      <c r="D9" s="175"/>
      <c r="E9" s="12">
        <v>5000</v>
      </c>
      <c r="F9" s="12">
        <v>6300</v>
      </c>
      <c r="G9" s="12">
        <v>7500</v>
      </c>
      <c r="H9" s="12">
        <v>12000</v>
      </c>
      <c r="I9" s="12">
        <v>12400</v>
      </c>
      <c r="J9" s="12">
        <v>13500</v>
      </c>
      <c r="K9" s="10" t="s">
        <v>243</v>
      </c>
    </row>
    <row r="10" spans="1:11" ht="57" x14ac:dyDescent="0.7">
      <c r="A10" s="364"/>
      <c r="B10" s="13" t="s">
        <v>251</v>
      </c>
      <c r="C10" s="13" t="s">
        <v>242</v>
      </c>
      <c r="D10" s="175"/>
      <c r="E10" s="12">
        <v>5000</v>
      </c>
      <c r="F10" s="12">
        <v>6300</v>
      </c>
      <c r="G10" s="12">
        <v>8300</v>
      </c>
      <c r="H10" s="12">
        <v>13100</v>
      </c>
      <c r="I10" s="14" t="s">
        <v>252</v>
      </c>
      <c r="J10" s="9" t="s">
        <v>30</v>
      </c>
      <c r="K10" s="10" t="s">
        <v>253</v>
      </c>
    </row>
    <row r="11" spans="1:11" ht="38" x14ac:dyDescent="0.7">
      <c r="A11" s="364"/>
      <c r="B11" s="13" t="s">
        <v>254</v>
      </c>
      <c r="C11" s="13" t="s">
        <v>255</v>
      </c>
      <c r="D11" s="175"/>
      <c r="E11" s="9">
        <v>1.21</v>
      </c>
      <c r="F11" s="9">
        <v>1.29</v>
      </c>
      <c r="G11" s="9">
        <v>1.45</v>
      </c>
      <c r="H11" s="9">
        <v>1.67</v>
      </c>
      <c r="I11" s="14" t="s">
        <v>252</v>
      </c>
      <c r="J11" s="9" t="s">
        <v>30</v>
      </c>
      <c r="K11" s="10" t="s">
        <v>256</v>
      </c>
    </row>
    <row r="12" spans="1:11" x14ac:dyDescent="0.7">
      <c r="A12" s="364"/>
      <c r="B12" s="8" t="s">
        <v>257</v>
      </c>
      <c r="C12" s="8" t="s">
        <v>242</v>
      </c>
      <c r="D12" s="9"/>
      <c r="E12" s="15">
        <v>2220300</v>
      </c>
      <c r="F12" s="15">
        <v>2434200</v>
      </c>
      <c r="G12" s="15">
        <v>2015800</v>
      </c>
      <c r="H12" s="15">
        <v>1966100</v>
      </c>
      <c r="I12" s="14" t="s">
        <v>252</v>
      </c>
      <c r="J12" s="14" t="s">
        <v>252</v>
      </c>
      <c r="K12" s="10" t="s">
        <v>258</v>
      </c>
    </row>
    <row r="13" spans="1:11" x14ac:dyDescent="0.7">
      <c r="A13" s="364"/>
      <c r="B13" s="8" t="s">
        <v>27</v>
      </c>
      <c r="C13" s="8" t="s">
        <v>242</v>
      </c>
      <c r="D13" s="9"/>
      <c r="E13" s="12">
        <v>1900000</v>
      </c>
      <c r="F13" s="12">
        <v>2100000</v>
      </c>
      <c r="G13" s="12">
        <v>1700000</v>
      </c>
      <c r="H13" s="12">
        <v>1700000</v>
      </c>
      <c r="I13" s="14" t="s">
        <v>252</v>
      </c>
      <c r="J13" s="14" t="s">
        <v>252</v>
      </c>
      <c r="K13" s="10" t="s">
        <v>258</v>
      </c>
    </row>
    <row r="14" spans="1:11" x14ac:dyDescent="0.7">
      <c r="A14" s="364"/>
      <c r="B14" s="8" t="s">
        <v>31</v>
      </c>
      <c r="C14" s="8" t="s">
        <v>242</v>
      </c>
      <c r="D14" s="9"/>
      <c r="E14" s="12" t="s">
        <v>30</v>
      </c>
      <c r="F14" s="12" t="s">
        <v>30</v>
      </c>
      <c r="G14" s="12" t="s">
        <v>30</v>
      </c>
      <c r="H14" s="12" t="s">
        <v>30</v>
      </c>
      <c r="I14" s="14" t="s">
        <v>252</v>
      </c>
      <c r="J14" s="14" t="s">
        <v>252</v>
      </c>
      <c r="K14" s="10" t="s">
        <v>258</v>
      </c>
    </row>
    <row r="15" spans="1:11" x14ac:dyDescent="0.7">
      <c r="A15" s="364"/>
      <c r="B15" s="8" t="s">
        <v>33</v>
      </c>
      <c r="C15" s="8" t="s">
        <v>242</v>
      </c>
      <c r="D15" s="9"/>
      <c r="E15" s="12">
        <v>1100</v>
      </c>
      <c r="F15" s="12">
        <v>1300</v>
      </c>
      <c r="G15" s="12">
        <v>1200</v>
      </c>
      <c r="H15" s="12">
        <v>1400</v>
      </c>
      <c r="I15" s="14" t="s">
        <v>252</v>
      </c>
      <c r="J15" s="14" t="s">
        <v>252</v>
      </c>
      <c r="K15" s="10" t="s">
        <v>258</v>
      </c>
    </row>
    <row r="16" spans="1:11" x14ac:dyDescent="0.7">
      <c r="A16" s="364"/>
      <c r="B16" s="8" t="s">
        <v>35</v>
      </c>
      <c r="C16" s="8" t="s">
        <v>242</v>
      </c>
      <c r="D16" s="9"/>
      <c r="E16" s="12">
        <v>48200</v>
      </c>
      <c r="F16" s="12">
        <v>53900</v>
      </c>
      <c r="G16" s="12">
        <v>50900</v>
      </c>
      <c r="H16" s="12">
        <v>59000</v>
      </c>
      <c r="I16" s="14" t="s">
        <v>252</v>
      </c>
      <c r="J16" s="14" t="s">
        <v>252</v>
      </c>
      <c r="K16" s="10" t="s">
        <v>258</v>
      </c>
    </row>
    <row r="17" spans="1:11" x14ac:dyDescent="0.7">
      <c r="A17" s="364"/>
      <c r="B17" s="8" t="s">
        <v>259</v>
      </c>
      <c r="C17" s="8" t="s">
        <v>242</v>
      </c>
      <c r="D17" s="9"/>
      <c r="E17" s="12">
        <v>200</v>
      </c>
      <c r="F17" s="12">
        <v>200</v>
      </c>
      <c r="G17" s="12">
        <v>200</v>
      </c>
      <c r="H17" s="12">
        <v>200</v>
      </c>
      <c r="I17" s="14" t="s">
        <v>252</v>
      </c>
      <c r="J17" s="14" t="s">
        <v>252</v>
      </c>
      <c r="K17" s="10" t="s">
        <v>258</v>
      </c>
    </row>
    <row r="18" spans="1:11" x14ac:dyDescent="0.7">
      <c r="A18" s="364"/>
      <c r="B18" s="8" t="s">
        <v>39</v>
      </c>
      <c r="C18" s="8" t="s">
        <v>242</v>
      </c>
      <c r="D18" s="9"/>
      <c r="E18" s="12">
        <v>4000</v>
      </c>
      <c r="F18" s="12">
        <v>1300</v>
      </c>
      <c r="G18" s="12">
        <v>300</v>
      </c>
      <c r="H18" s="12">
        <v>3700</v>
      </c>
      <c r="I18" s="14" t="s">
        <v>252</v>
      </c>
      <c r="J18" s="14" t="s">
        <v>252</v>
      </c>
      <c r="K18" s="10" t="s">
        <v>258</v>
      </c>
    </row>
    <row r="19" spans="1:11" x14ac:dyDescent="0.7">
      <c r="A19" s="364"/>
      <c r="B19" s="8" t="s">
        <v>40</v>
      </c>
      <c r="C19" s="8" t="s">
        <v>242</v>
      </c>
      <c r="D19" s="9"/>
      <c r="E19" s="12">
        <v>15800</v>
      </c>
      <c r="F19" s="12">
        <v>13400</v>
      </c>
      <c r="G19" s="12">
        <v>10600</v>
      </c>
      <c r="H19" s="12">
        <v>15000</v>
      </c>
      <c r="I19" s="14" t="s">
        <v>252</v>
      </c>
      <c r="J19" s="14" t="s">
        <v>252</v>
      </c>
      <c r="K19" s="10" t="s">
        <v>258</v>
      </c>
    </row>
    <row r="20" spans="1:11" x14ac:dyDescent="0.7">
      <c r="A20" s="364"/>
      <c r="B20" s="8" t="s">
        <v>41</v>
      </c>
      <c r="C20" s="8" t="s">
        <v>242</v>
      </c>
      <c r="D20" s="9"/>
      <c r="E20" s="12">
        <v>800</v>
      </c>
      <c r="F20" s="12">
        <v>700</v>
      </c>
      <c r="G20" s="12">
        <v>700</v>
      </c>
      <c r="H20" s="12">
        <v>800</v>
      </c>
      <c r="I20" s="14" t="s">
        <v>252</v>
      </c>
      <c r="J20" s="14" t="s">
        <v>252</v>
      </c>
      <c r="K20" s="10" t="s">
        <v>258</v>
      </c>
    </row>
    <row r="21" spans="1:11" x14ac:dyDescent="0.7">
      <c r="A21" s="364"/>
      <c r="B21" s="8" t="s">
        <v>42</v>
      </c>
      <c r="C21" s="8" t="s">
        <v>242</v>
      </c>
      <c r="D21" s="9"/>
      <c r="E21" s="12">
        <v>200</v>
      </c>
      <c r="F21" s="12">
        <v>300</v>
      </c>
      <c r="G21" s="12">
        <v>300</v>
      </c>
      <c r="H21" s="12">
        <v>300</v>
      </c>
      <c r="I21" s="14" t="s">
        <v>252</v>
      </c>
      <c r="J21" s="14" t="s">
        <v>252</v>
      </c>
      <c r="K21" s="10" t="s">
        <v>258</v>
      </c>
    </row>
    <row r="22" spans="1:11" x14ac:dyDescent="0.7">
      <c r="A22" s="364"/>
      <c r="B22" s="8" t="s">
        <v>43</v>
      </c>
      <c r="C22" s="8" t="s">
        <v>242</v>
      </c>
      <c r="D22" s="9"/>
      <c r="E22" s="12" t="s">
        <v>30</v>
      </c>
      <c r="F22" s="12" t="s">
        <v>30</v>
      </c>
      <c r="G22" s="12" t="s">
        <v>30</v>
      </c>
      <c r="H22" s="12" t="s">
        <v>30</v>
      </c>
      <c r="I22" s="14" t="s">
        <v>252</v>
      </c>
      <c r="J22" s="14" t="s">
        <v>252</v>
      </c>
      <c r="K22" s="10" t="s">
        <v>258</v>
      </c>
    </row>
    <row r="23" spans="1:11" x14ac:dyDescent="0.7">
      <c r="A23" s="364"/>
      <c r="B23" s="8" t="s">
        <v>260</v>
      </c>
      <c r="C23" s="8" t="s">
        <v>242</v>
      </c>
      <c r="D23" s="9"/>
      <c r="E23" s="12">
        <v>247000</v>
      </c>
      <c r="F23" s="12">
        <v>260000</v>
      </c>
      <c r="G23" s="12">
        <v>249000</v>
      </c>
      <c r="H23" s="12">
        <v>183000</v>
      </c>
      <c r="I23" s="14" t="s">
        <v>252</v>
      </c>
      <c r="J23" s="14" t="s">
        <v>252</v>
      </c>
      <c r="K23" s="10" t="s">
        <v>258</v>
      </c>
    </row>
    <row r="24" spans="1:11" x14ac:dyDescent="0.7">
      <c r="A24" s="364"/>
      <c r="B24" s="8" t="s">
        <v>49</v>
      </c>
      <c r="C24" s="8" t="s">
        <v>242</v>
      </c>
      <c r="D24" s="9"/>
      <c r="E24" s="12">
        <v>2900</v>
      </c>
      <c r="F24" s="12">
        <v>3000</v>
      </c>
      <c r="G24" s="12">
        <v>2500</v>
      </c>
      <c r="H24" s="12">
        <v>2600</v>
      </c>
      <c r="I24" s="14" t="s">
        <v>252</v>
      </c>
      <c r="J24" s="14" t="s">
        <v>252</v>
      </c>
      <c r="K24" s="10" t="s">
        <v>258</v>
      </c>
    </row>
    <row r="25" spans="1:11" x14ac:dyDescent="0.7">
      <c r="A25" s="364"/>
      <c r="B25" s="8" t="s">
        <v>50</v>
      </c>
      <c r="C25" s="8" t="s">
        <v>242</v>
      </c>
      <c r="D25" s="9"/>
      <c r="E25" s="12" t="s">
        <v>30</v>
      </c>
      <c r="F25" s="12" t="s">
        <v>30</v>
      </c>
      <c r="G25" s="12" t="s">
        <v>30</v>
      </c>
      <c r="H25" s="12" t="s">
        <v>30</v>
      </c>
      <c r="I25" s="14" t="s">
        <v>252</v>
      </c>
      <c r="J25" s="14" t="s">
        <v>252</v>
      </c>
      <c r="K25" s="10" t="s">
        <v>258</v>
      </c>
    </row>
    <row r="26" spans="1:11" x14ac:dyDescent="0.7">
      <c r="A26" s="364"/>
      <c r="B26" s="8" t="s">
        <v>52</v>
      </c>
      <c r="C26" s="8" t="s">
        <v>242</v>
      </c>
      <c r="D26" s="9"/>
      <c r="E26" s="12" t="s">
        <v>30</v>
      </c>
      <c r="F26" s="12" t="s">
        <v>30</v>
      </c>
      <c r="G26" s="12" t="s">
        <v>30</v>
      </c>
      <c r="H26" s="12" t="s">
        <v>30</v>
      </c>
      <c r="I26" s="14" t="s">
        <v>252</v>
      </c>
      <c r="J26" s="14" t="s">
        <v>252</v>
      </c>
      <c r="K26" s="10" t="s">
        <v>258</v>
      </c>
    </row>
    <row r="27" spans="1:11" x14ac:dyDescent="0.7">
      <c r="A27" s="364"/>
      <c r="B27" s="8" t="s">
        <v>54</v>
      </c>
      <c r="C27" s="8" t="s">
        <v>242</v>
      </c>
      <c r="D27" s="9"/>
      <c r="E27" s="12">
        <v>100</v>
      </c>
      <c r="F27" s="12">
        <v>100</v>
      </c>
      <c r="G27" s="12">
        <v>100</v>
      </c>
      <c r="H27" s="12">
        <v>100</v>
      </c>
      <c r="I27" s="14" t="s">
        <v>252</v>
      </c>
      <c r="J27" s="14" t="s">
        <v>252</v>
      </c>
      <c r="K27" s="10" t="s">
        <v>258</v>
      </c>
    </row>
    <row r="28" spans="1:11" ht="38" x14ac:dyDescent="0.7">
      <c r="A28" s="364"/>
      <c r="B28" s="8" t="s">
        <v>261</v>
      </c>
      <c r="C28" s="8" t="s">
        <v>255</v>
      </c>
      <c r="D28" s="9"/>
      <c r="E28" s="16">
        <v>0.27544910179640703</v>
      </c>
      <c r="F28" s="16">
        <v>0.22754491017964101</v>
      </c>
      <c r="G28" s="16">
        <v>0.13173652694610799</v>
      </c>
      <c r="H28" s="14" t="s">
        <v>30</v>
      </c>
      <c r="I28" s="14" t="s">
        <v>30</v>
      </c>
      <c r="J28" s="9" t="s">
        <v>30</v>
      </c>
      <c r="K28" s="10" t="s">
        <v>262</v>
      </c>
    </row>
    <row r="29" spans="1:11" ht="38" x14ac:dyDescent="0.7">
      <c r="A29" s="365"/>
      <c r="B29" s="13" t="s">
        <v>29</v>
      </c>
      <c r="C29" s="13" t="s">
        <v>263</v>
      </c>
      <c r="D29" s="175"/>
      <c r="E29" s="16">
        <v>0.25</v>
      </c>
      <c r="F29" s="16">
        <v>0.19</v>
      </c>
      <c r="G29" s="16">
        <v>0.15</v>
      </c>
      <c r="H29" s="14" t="s">
        <v>30</v>
      </c>
      <c r="I29" s="14" t="s">
        <v>30</v>
      </c>
      <c r="J29" s="14" t="s">
        <v>30</v>
      </c>
      <c r="K29" s="10" t="s">
        <v>264</v>
      </c>
    </row>
    <row r="30" spans="1:11" ht="38" x14ac:dyDescent="0.7">
      <c r="A30" s="366" t="s">
        <v>57</v>
      </c>
      <c r="B30" s="17" t="s">
        <v>58</v>
      </c>
      <c r="C30" s="17" t="s">
        <v>242</v>
      </c>
      <c r="D30" s="18"/>
      <c r="E30" s="18">
        <v>14.6</v>
      </c>
      <c r="F30" s="18">
        <v>18.3</v>
      </c>
      <c r="G30" s="18">
        <v>23.5</v>
      </c>
      <c r="H30" s="19">
        <v>23</v>
      </c>
      <c r="I30" s="19">
        <v>24</v>
      </c>
      <c r="J30" s="19">
        <v>25.8</v>
      </c>
      <c r="K30" s="20" t="s">
        <v>265</v>
      </c>
    </row>
    <row r="31" spans="1:11" ht="38" x14ac:dyDescent="0.7">
      <c r="A31" s="366"/>
      <c r="B31" s="21" t="s">
        <v>266</v>
      </c>
      <c r="C31" s="17" t="s">
        <v>242</v>
      </c>
      <c r="D31" s="176"/>
      <c r="E31" s="22">
        <v>42800</v>
      </c>
      <c r="F31" s="22">
        <v>48900</v>
      </c>
      <c r="G31" s="22">
        <v>47600</v>
      </c>
      <c r="H31" s="22">
        <v>45400</v>
      </c>
      <c r="I31" s="22">
        <v>45900</v>
      </c>
      <c r="J31" s="22">
        <v>47300</v>
      </c>
      <c r="K31" s="20" t="s">
        <v>265</v>
      </c>
    </row>
    <row r="32" spans="1:11" x14ac:dyDescent="0.7">
      <c r="A32" s="366"/>
      <c r="B32" s="21" t="s">
        <v>62</v>
      </c>
      <c r="C32" s="17" t="s">
        <v>242</v>
      </c>
      <c r="D32" s="176"/>
      <c r="E32" s="23">
        <v>0.68</v>
      </c>
      <c r="F32" s="23">
        <v>0.64</v>
      </c>
      <c r="G32" s="23">
        <v>0.61</v>
      </c>
      <c r="H32" s="23">
        <v>0.65</v>
      </c>
      <c r="I32" s="23">
        <v>0.65</v>
      </c>
      <c r="J32" s="23">
        <v>0.64</v>
      </c>
      <c r="K32" s="20"/>
    </row>
    <row r="33" spans="1:11" s="11" customFormat="1" x14ac:dyDescent="0.35">
      <c r="A33" s="366"/>
      <c r="B33" s="17" t="s">
        <v>63</v>
      </c>
      <c r="C33" s="17" t="s">
        <v>242</v>
      </c>
      <c r="D33" s="18"/>
      <c r="E33" s="23">
        <v>0.63</v>
      </c>
      <c r="F33" s="23">
        <v>0.56999999999999995</v>
      </c>
      <c r="G33" s="23">
        <v>0.41</v>
      </c>
      <c r="H33" s="23">
        <v>7.0000000000000007E-2</v>
      </c>
      <c r="I33" s="24">
        <v>6.3180827886710242E-2</v>
      </c>
      <c r="J33" s="24">
        <v>5.7082452431289642E-2</v>
      </c>
      <c r="K33" s="20" t="s">
        <v>267</v>
      </c>
    </row>
    <row r="34" spans="1:11" s="11" customFormat="1" x14ac:dyDescent="0.35">
      <c r="A34" s="366"/>
      <c r="B34" s="17" t="s">
        <v>268</v>
      </c>
      <c r="C34" s="17" t="s">
        <v>242</v>
      </c>
      <c r="D34" s="18"/>
      <c r="E34" s="22">
        <v>27000</v>
      </c>
      <c r="F34" s="22">
        <v>27700</v>
      </c>
      <c r="G34" s="22">
        <v>19400</v>
      </c>
      <c r="H34" s="22">
        <v>3000</v>
      </c>
      <c r="I34" s="22">
        <v>2900</v>
      </c>
      <c r="J34" s="22">
        <v>2700</v>
      </c>
      <c r="K34" s="20"/>
    </row>
    <row r="35" spans="1:11" x14ac:dyDescent="0.7">
      <c r="A35" s="366"/>
      <c r="B35" s="17" t="s">
        <v>65</v>
      </c>
      <c r="C35" s="17" t="s">
        <v>242</v>
      </c>
      <c r="D35" s="18"/>
      <c r="E35" s="23">
        <v>0.92</v>
      </c>
      <c r="F35" s="23">
        <v>0.88</v>
      </c>
      <c r="G35" s="23">
        <v>0.67</v>
      </c>
      <c r="H35" s="23">
        <v>0.1</v>
      </c>
      <c r="I35" s="24">
        <v>9.7972972972972971E-2</v>
      </c>
      <c r="J35" s="24">
        <v>8.8524590163934422E-2</v>
      </c>
      <c r="K35" s="20" t="s">
        <v>269</v>
      </c>
    </row>
    <row r="36" spans="1:11" ht="38" x14ac:dyDescent="0.7">
      <c r="A36" s="363" t="s">
        <v>69</v>
      </c>
      <c r="B36" s="8" t="s">
        <v>70</v>
      </c>
      <c r="C36" s="8" t="s">
        <v>270</v>
      </c>
      <c r="D36" s="9"/>
      <c r="E36" s="9">
        <v>1.63</v>
      </c>
      <c r="F36" s="9">
        <v>2.0099999999999998</v>
      </c>
      <c r="G36" s="9">
        <v>2.31</v>
      </c>
      <c r="H36" s="9">
        <v>2.38</v>
      </c>
      <c r="I36" s="25">
        <v>2.48</v>
      </c>
      <c r="J36" s="25">
        <v>2.23</v>
      </c>
      <c r="K36" s="10"/>
    </row>
    <row r="37" spans="1:11" ht="38" x14ac:dyDescent="0.7">
      <c r="A37" s="364"/>
      <c r="B37" s="8" t="s">
        <v>72</v>
      </c>
      <c r="C37" s="8" t="s">
        <v>270</v>
      </c>
      <c r="D37" s="9"/>
      <c r="E37" s="12">
        <v>4760</v>
      </c>
      <c r="F37" s="12">
        <v>5360</v>
      </c>
      <c r="G37" s="12">
        <v>4670</v>
      </c>
      <c r="H37" s="12">
        <v>4700</v>
      </c>
      <c r="I37" s="12">
        <v>4750</v>
      </c>
      <c r="J37" s="12">
        <v>4080</v>
      </c>
      <c r="K37" s="10"/>
    </row>
    <row r="38" spans="1:11" ht="38" x14ac:dyDescent="0.7">
      <c r="A38" s="364"/>
      <c r="B38" s="13" t="s">
        <v>73</v>
      </c>
      <c r="C38" s="8" t="s">
        <v>270</v>
      </c>
      <c r="D38" s="175"/>
      <c r="E38" s="26">
        <v>0.94</v>
      </c>
      <c r="F38" s="26">
        <v>0.92</v>
      </c>
      <c r="G38" s="26">
        <v>0.9</v>
      </c>
      <c r="H38" s="26">
        <v>0.8</v>
      </c>
      <c r="I38" s="12" t="s">
        <v>30</v>
      </c>
      <c r="J38" s="12" t="s">
        <v>30</v>
      </c>
      <c r="K38" s="10" t="s">
        <v>271</v>
      </c>
    </row>
    <row r="39" spans="1:11" ht="38" x14ac:dyDescent="0.7">
      <c r="A39" s="365"/>
      <c r="B39" s="13" t="s">
        <v>74</v>
      </c>
      <c r="C39" s="8" t="s">
        <v>270</v>
      </c>
      <c r="D39" s="175"/>
      <c r="E39" s="16">
        <v>0.42</v>
      </c>
      <c r="F39" s="16">
        <v>0.42</v>
      </c>
      <c r="G39" s="16">
        <v>0.42</v>
      </c>
      <c r="H39" s="16" t="s">
        <v>30</v>
      </c>
      <c r="I39" s="16" t="s">
        <v>30</v>
      </c>
      <c r="J39" s="16" t="s">
        <v>30</v>
      </c>
      <c r="K39" s="10" t="s">
        <v>264</v>
      </c>
    </row>
    <row r="40" spans="1:11" ht="38" x14ac:dyDescent="0.7">
      <c r="A40" s="359" t="s">
        <v>76</v>
      </c>
      <c r="B40" s="17" t="s">
        <v>77</v>
      </c>
      <c r="C40" s="17" t="s">
        <v>272</v>
      </c>
      <c r="D40" s="18"/>
      <c r="E40" s="18">
        <v>1.31</v>
      </c>
      <c r="F40" s="18">
        <v>1.31</v>
      </c>
      <c r="G40" s="18">
        <v>1.33</v>
      </c>
      <c r="H40" s="18">
        <v>1.49</v>
      </c>
      <c r="I40" s="27">
        <v>1.56</v>
      </c>
      <c r="J40" s="27">
        <v>1.63</v>
      </c>
      <c r="K40" s="20"/>
    </row>
    <row r="41" spans="1:11" ht="38" x14ac:dyDescent="0.7">
      <c r="A41" s="359"/>
      <c r="B41" s="17" t="s">
        <v>78</v>
      </c>
      <c r="C41" s="17" t="s">
        <v>272</v>
      </c>
      <c r="D41" s="18"/>
      <c r="E41" s="22">
        <v>3850</v>
      </c>
      <c r="F41" s="22">
        <v>3510</v>
      </c>
      <c r="G41" s="22">
        <v>2700</v>
      </c>
      <c r="H41" s="22">
        <v>2930</v>
      </c>
      <c r="I41" s="22">
        <v>2980</v>
      </c>
      <c r="J41" s="22">
        <v>2980</v>
      </c>
      <c r="K41" s="20"/>
    </row>
    <row r="42" spans="1:11" ht="38" x14ac:dyDescent="0.7">
      <c r="A42" s="359"/>
      <c r="B42" s="17" t="s">
        <v>80</v>
      </c>
      <c r="C42" s="17" t="s">
        <v>272</v>
      </c>
      <c r="D42" s="18"/>
      <c r="E42" s="23">
        <v>0.76</v>
      </c>
      <c r="F42" s="23">
        <v>0.75</v>
      </c>
      <c r="G42" s="23">
        <v>0.76</v>
      </c>
      <c r="H42" s="23">
        <v>0.79</v>
      </c>
      <c r="I42" s="24">
        <v>0.75167785234899331</v>
      </c>
      <c r="J42" s="24">
        <v>0.75838926174496646</v>
      </c>
      <c r="K42" s="20"/>
    </row>
    <row r="43" spans="1:11" ht="38" x14ac:dyDescent="0.7">
      <c r="A43" s="359"/>
      <c r="B43" s="17" t="s">
        <v>84</v>
      </c>
      <c r="C43" s="17" t="s">
        <v>272</v>
      </c>
      <c r="D43" s="18"/>
      <c r="E43" s="23">
        <v>0.05</v>
      </c>
      <c r="F43" s="23">
        <v>0.06</v>
      </c>
      <c r="G43" s="23">
        <v>0.1</v>
      </c>
      <c r="H43" s="23">
        <v>7.0000000000000007E-2</v>
      </c>
      <c r="I43" s="24">
        <v>0.10067114093959731</v>
      </c>
      <c r="J43" s="24">
        <v>0.10067114093959731</v>
      </c>
      <c r="K43" s="20"/>
    </row>
    <row r="44" spans="1:11" ht="38" x14ac:dyDescent="0.7">
      <c r="A44" s="359"/>
      <c r="B44" s="17" t="s">
        <v>85</v>
      </c>
      <c r="C44" s="17" t="s">
        <v>272</v>
      </c>
      <c r="D44" s="18"/>
      <c r="E44" s="22">
        <v>180</v>
      </c>
      <c r="F44" s="22">
        <v>90</v>
      </c>
      <c r="G44" s="22">
        <v>60</v>
      </c>
      <c r="H44" s="22">
        <v>80</v>
      </c>
      <c r="I44" s="22">
        <v>60</v>
      </c>
      <c r="J44" s="22">
        <v>40</v>
      </c>
      <c r="K44" s="20"/>
    </row>
    <row r="45" spans="1:11" ht="38" x14ac:dyDescent="0.7">
      <c r="A45" s="359"/>
      <c r="B45" s="17" t="s">
        <v>86</v>
      </c>
      <c r="C45" s="17" t="s">
        <v>272</v>
      </c>
      <c r="D45" s="18"/>
      <c r="E45" s="22">
        <v>3670</v>
      </c>
      <c r="F45" s="22">
        <v>3420</v>
      </c>
      <c r="G45" s="22">
        <v>2630</v>
      </c>
      <c r="H45" s="22">
        <v>2850</v>
      </c>
      <c r="I45" s="22">
        <v>2920</v>
      </c>
      <c r="J45" s="22">
        <v>2940</v>
      </c>
      <c r="K45" s="20"/>
    </row>
    <row r="46" spans="1:11" ht="38" x14ac:dyDescent="0.7">
      <c r="A46" s="359"/>
      <c r="B46" s="17" t="s">
        <v>273</v>
      </c>
      <c r="C46" s="17" t="s">
        <v>272</v>
      </c>
      <c r="D46" s="18"/>
      <c r="E46" s="22">
        <v>2920</v>
      </c>
      <c r="F46" s="22">
        <v>2620</v>
      </c>
      <c r="G46" s="22">
        <v>2040</v>
      </c>
      <c r="H46" s="22">
        <v>2320</v>
      </c>
      <c r="I46" s="22">
        <v>2240</v>
      </c>
      <c r="J46" s="22">
        <v>2260</v>
      </c>
      <c r="K46" s="20"/>
    </row>
    <row r="47" spans="1:11" ht="38" x14ac:dyDescent="0.7">
      <c r="A47" s="359"/>
      <c r="B47" s="17" t="s">
        <v>274</v>
      </c>
      <c r="C47" s="17" t="s">
        <v>272</v>
      </c>
      <c r="D47" s="18"/>
      <c r="E47" s="22">
        <v>110</v>
      </c>
      <c r="F47" s="22">
        <v>80</v>
      </c>
      <c r="G47" s="22">
        <v>50</v>
      </c>
      <c r="H47" s="22">
        <v>10</v>
      </c>
      <c r="I47" s="22" t="s">
        <v>30</v>
      </c>
      <c r="J47" s="22" t="s">
        <v>30</v>
      </c>
      <c r="K47" s="20" t="s">
        <v>271</v>
      </c>
    </row>
    <row r="48" spans="1:11" ht="38" x14ac:dyDescent="0.7">
      <c r="A48" s="367" t="s">
        <v>88</v>
      </c>
      <c r="B48" s="8" t="s">
        <v>275</v>
      </c>
      <c r="C48" s="8" t="s">
        <v>272</v>
      </c>
      <c r="D48" s="9"/>
      <c r="E48" s="25">
        <v>4.2</v>
      </c>
      <c r="F48" s="9">
        <v>4.1100000000000003</v>
      </c>
      <c r="G48" s="9">
        <v>4.29</v>
      </c>
      <c r="H48" s="9">
        <v>5.82</v>
      </c>
      <c r="I48" s="9">
        <v>6.16</v>
      </c>
      <c r="J48" s="9">
        <v>7.71</v>
      </c>
      <c r="K48" s="10"/>
    </row>
    <row r="49" spans="1:125" ht="38" x14ac:dyDescent="0.7">
      <c r="A49" s="367"/>
      <c r="B49" s="8" t="s">
        <v>276</v>
      </c>
      <c r="C49" s="8" t="s">
        <v>272</v>
      </c>
      <c r="D49" s="9"/>
      <c r="E49" s="12">
        <v>34800</v>
      </c>
      <c r="F49" s="12">
        <v>32200</v>
      </c>
      <c r="G49" s="12">
        <v>29300</v>
      </c>
      <c r="H49" s="12">
        <v>39700</v>
      </c>
      <c r="I49" s="12">
        <v>40900</v>
      </c>
      <c r="J49" s="12">
        <v>46300</v>
      </c>
      <c r="K49" s="10"/>
    </row>
    <row r="50" spans="1:125" x14ac:dyDescent="0.7">
      <c r="A50" s="28" t="s">
        <v>92</v>
      </c>
      <c r="B50" s="17" t="s">
        <v>93</v>
      </c>
      <c r="C50" s="17" t="s">
        <v>277</v>
      </c>
      <c r="D50" s="18" t="s">
        <v>278</v>
      </c>
      <c r="E50" s="18" t="s">
        <v>95</v>
      </c>
      <c r="F50" s="18" t="s">
        <v>30</v>
      </c>
      <c r="G50" s="18" t="s">
        <v>30</v>
      </c>
      <c r="H50" s="18" t="s">
        <v>30</v>
      </c>
      <c r="I50" s="18" t="s">
        <v>30</v>
      </c>
      <c r="J50" s="18" t="s">
        <v>30</v>
      </c>
      <c r="K50" s="20" t="s">
        <v>258</v>
      </c>
    </row>
    <row r="51" spans="1:125" x14ac:dyDescent="0.7">
      <c r="A51" s="368" t="s">
        <v>96</v>
      </c>
      <c r="B51" s="8" t="s">
        <v>97</v>
      </c>
      <c r="C51" s="8" t="s">
        <v>279</v>
      </c>
      <c r="D51" s="9"/>
      <c r="E51" s="9">
        <v>28</v>
      </c>
      <c r="F51" s="9">
        <v>25</v>
      </c>
      <c r="G51" s="9">
        <v>25</v>
      </c>
      <c r="H51" s="9">
        <v>23</v>
      </c>
      <c r="I51" s="9">
        <v>22</v>
      </c>
      <c r="J51" s="9">
        <v>20</v>
      </c>
      <c r="K51" s="9"/>
    </row>
    <row r="52" spans="1:125" x14ac:dyDescent="0.7">
      <c r="A52" s="369"/>
      <c r="B52" s="8" t="s">
        <v>99</v>
      </c>
      <c r="C52" s="8" t="s">
        <v>279</v>
      </c>
      <c r="D52" s="9"/>
      <c r="E52" s="16">
        <v>0.67</v>
      </c>
      <c r="F52" s="16">
        <v>0.64</v>
      </c>
      <c r="G52" s="16">
        <v>0.64958690359806004</v>
      </c>
      <c r="H52" s="16">
        <v>0.67</v>
      </c>
      <c r="I52" s="16" t="s">
        <v>30</v>
      </c>
      <c r="J52" s="16" t="s">
        <v>30</v>
      </c>
      <c r="K52" s="29" t="s">
        <v>264</v>
      </c>
    </row>
    <row r="53" spans="1:125" x14ac:dyDescent="0.7">
      <c r="A53" s="369"/>
      <c r="B53" s="8" t="s">
        <v>101</v>
      </c>
      <c r="C53" s="8" t="s">
        <v>279</v>
      </c>
      <c r="D53" s="9"/>
      <c r="E53" s="16">
        <v>0.5</v>
      </c>
      <c r="F53" s="16">
        <v>0.45</v>
      </c>
      <c r="G53" s="16">
        <v>0.49</v>
      </c>
      <c r="H53" s="16">
        <v>0.49</v>
      </c>
      <c r="I53" s="16" t="s">
        <v>30</v>
      </c>
      <c r="J53" s="16" t="s">
        <v>30</v>
      </c>
      <c r="K53" s="29" t="s">
        <v>271</v>
      </c>
    </row>
    <row r="54" spans="1:125" ht="38" x14ac:dyDescent="0.7">
      <c r="A54" s="369"/>
      <c r="B54" s="8" t="s">
        <v>103</v>
      </c>
      <c r="C54" s="8" t="s">
        <v>280</v>
      </c>
      <c r="D54" s="9"/>
      <c r="E54" s="9" t="s">
        <v>106</v>
      </c>
      <c r="F54" s="9" t="s">
        <v>106</v>
      </c>
      <c r="G54" s="9" t="s">
        <v>106</v>
      </c>
      <c r="H54" s="9" t="s">
        <v>107</v>
      </c>
      <c r="I54" s="9" t="s">
        <v>107</v>
      </c>
      <c r="J54" s="9" t="s">
        <v>107</v>
      </c>
      <c r="K54" s="29"/>
    </row>
    <row r="55" spans="1:125" ht="38" x14ac:dyDescent="0.7">
      <c r="A55" s="370"/>
      <c r="B55" s="8" t="s">
        <v>281</v>
      </c>
      <c r="C55" s="8" t="s">
        <v>280</v>
      </c>
      <c r="D55" s="9"/>
      <c r="E55" s="9" t="s">
        <v>282</v>
      </c>
      <c r="F55" s="9" t="s">
        <v>111</v>
      </c>
      <c r="G55" s="9" t="s">
        <v>30</v>
      </c>
      <c r="H55" s="9" t="s">
        <v>30</v>
      </c>
      <c r="I55" s="9" t="s">
        <v>30</v>
      </c>
      <c r="J55" s="9" t="s">
        <v>30</v>
      </c>
      <c r="K55" s="29" t="s">
        <v>283</v>
      </c>
    </row>
    <row r="56" spans="1:125" x14ac:dyDescent="0.7">
      <c r="A56" s="371"/>
      <c r="B56" s="8" t="s">
        <v>112</v>
      </c>
      <c r="C56" s="8" t="s">
        <v>280</v>
      </c>
      <c r="D56" s="9"/>
      <c r="E56" s="9">
        <v>6</v>
      </c>
      <c r="F56" s="9">
        <v>6</v>
      </c>
      <c r="G56" s="9" t="s">
        <v>30</v>
      </c>
      <c r="H56" s="9" t="s">
        <v>30</v>
      </c>
      <c r="I56" s="9" t="s">
        <v>30</v>
      </c>
      <c r="J56" s="9" t="s">
        <v>30</v>
      </c>
      <c r="K56" s="29" t="s">
        <v>283</v>
      </c>
    </row>
    <row r="57" spans="1:125" x14ac:dyDescent="0.7">
      <c r="A57" s="372" t="s">
        <v>284</v>
      </c>
      <c r="B57" s="373"/>
      <c r="C57" s="373"/>
      <c r="D57" s="373"/>
      <c r="E57" s="372"/>
      <c r="F57" s="372"/>
      <c r="G57" s="372"/>
      <c r="H57" s="372"/>
      <c r="I57" s="372"/>
      <c r="J57" s="372"/>
      <c r="K57" s="374"/>
    </row>
    <row r="58" spans="1:125" s="34" customFormat="1" ht="38" x14ac:dyDescent="0.35">
      <c r="A58" s="375" t="s">
        <v>184</v>
      </c>
      <c r="B58" s="30" t="s">
        <v>285</v>
      </c>
      <c r="C58" s="30" t="s">
        <v>286</v>
      </c>
      <c r="D58" s="177"/>
      <c r="E58" s="31">
        <v>471000</v>
      </c>
      <c r="F58" s="32">
        <v>356000</v>
      </c>
      <c r="G58" s="32">
        <v>255000</v>
      </c>
      <c r="H58" s="32" t="s">
        <v>30</v>
      </c>
      <c r="I58" s="32" t="s">
        <v>30</v>
      </c>
      <c r="J58" s="32" t="s">
        <v>30</v>
      </c>
      <c r="K58" s="33" t="s">
        <v>264</v>
      </c>
    </row>
    <row r="59" spans="1:125" s="34" customFormat="1" x14ac:dyDescent="0.35">
      <c r="A59" s="375"/>
      <c r="B59" s="30" t="s">
        <v>187</v>
      </c>
      <c r="C59" s="30" t="s">
        <v>287</v>
      </c>
      <c r="D59" s="177"/>
      <c r="E59" s="32" t="s">
        <v>288</v>
      </c>
      <c r="F59" s="32">
        <v>4241</v>
      </c>
      <c r="G59" s="32" t="s">
        <v>30</v>
      </c>
      <c r="H59" s="32" t="s">
        <v>30</v>
      </c>
      <c r="I59" s="32" t="s">
        <v>30</v>
      </c>
      <c r="J59" s="32" t="s">
        <v>30</v>
      </c>
      <c r="K59" s="33" t="s">
        <v>283</v>
      </c>
    </row>
    <row r="60" spans="1:125" s="34" customFormat="1" ht="38" x14ac:dyDescent="0.35">
      <c r="A60" s="35" t="s">
        <v>289</v>
      </c>
      <c r="B60" s="36" t="s">
        <v>290</v>
      </c>
      <c r="C60" s="36" t="s">
        <v>291</v>
      </c>
      <c r="D60" s="178"/>
      <c r="E60" s="37">
        <v>319000</v>
      </c>
      <c r="F60" s="38">
        <v>276000</v>
      </c>
      <c r="G60" s="38">
        <v>213000</v>
      </c>
      <c r="H60" s="38" t="s">
        <v>30</v>
      </c>
      <c r="I60" s="38" t="s">
        <v>30</v>
      </c>
      <c r="J60" s="38" t="s">
        <v>30</v>
      </c>
      <c r="K60" s="39" t="s">
        <v>264</v>
      </c>
    </row>
    <row r="61" spans="1:125" s="34" customFormat="1" x14ac:dyDescent="0.35">
      <c r="A61" s="376" t="s">
        <v>189</v>
      </c>
      <c r="B61" s="40" t="s">
        <v>292</v>
      </c>
      <c r="C61" s="40" t="s">
        <v>293</v>
      </c>
      <c r="D61" s="179"/>
      <c r="E61" s="41">
        <v>330000</v>
      </c>
      <c r="F61" s="32" t="s">
        <v>191</v>
      </c>
      <c r="G61" s="32" t="s">
        <v>30</v>
      </c>
      <c r="H61" s="32" t="s">
        <v>30</v>
      </c>
      <c r="I61" s="32" t="s">
        <v>30</v>
      </c>
      <c r="J61" s="32" t="s">
        <v>30</v>
      </c>
      <c r="K61" s="33" t="s">
        <v>192</v>
      </c>
    </row>
    <row r="62" spans="1:125" s="34" customFormat="1" x14ac:dyDescent="0.35">
      <c r="A62" s="377"/>
      <c r="B62" s="30" t="s">
        <v>294</v>
      </c>
      <c r="C62" s="30" t="s">
        <v>293</v>
      </c>
      <c r="D62" s="177"/>
      <c r="E62" s="32">
        <v>28000</v>
      </c>
      <c r="F62" s="32">
        <v>1260</v>
      </c>
      <c r="G62" s="32" t="s">
        <v>30</v>
      </c>
      <c r="H62" s="32" t="s">
        <v>30</v>
      </c>
      <c r="I62" s="32" t="s">
        <v>30</v>
      </c>
      <c r="J62" s="32" t="s">
        <v>30</v>
      </c>
      <c r="K62" s="33" t="s">
        <v>192</v>
      </c>
    </row>
    <row r="63" spans="1:125" s="34" customFormat="1" x14ac:dyDescent="0.35">
      <c r="A63" s="356" t="s">
        <v>113</v>
      </c>
      <c r="B63" s="357"/>
      <c r="C63" s="357"/>
      <c r="D63" s="357"/>
      <c r="E63" s="356"/>
      <c r="F63" s="356"/>
      <c r="G63" s="356"/>
      <c r="H63" s="356"/>
      <c r="I63" s="356"/>
      <c r="J63" s="356"/>
      <c r="K63" s="358"/>
    </row>
    <row r="64" spans="1:125" s="47" customFormat="1" ht="38" x14ac:dyDescent="0.35">
      <c r="A64" s="380" t="s">
        <v>114</v>
      </c>
      <c r="B64" s="42" t="s">
        <v>115</v>
      </c>
      <c r="C64" s="42" t="s">
        <v>295</v>
      </c>
      <c r="D64" s="53"/>
      <c r="E64" s="43">
        <v>8768</v>
      </c>
      <c r="F64" s="43">
        <v>7654</v>
      </c>
      <c r="G64" s="43">
        <v>6806</v>
      </c>
      <c r="H64" s="44">
        <v>7044</v>
      </c>
      <c r="I64" s="44">
        <v>6603</v>
      </c>
      <c r="J64" s="45">
        <v>5868</v>
      </c>
      <c r="K64" s="46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</row>
    <row r="65" spans="1:125" s="47" customFormat="1" ht="38" x14ac:dyDescent="0.35">
      <c r="A65" s="380"/>
      <c r="B65" s="42" t="s">
        <v>116</v>
      </c>
      <c r="C65" s="42" t="s">
        <v>295</v>
      </c>
      <c r="D65" s="53"/>
      <c r="E65" s="48">
        <v>9.9000000000000005E-2</v>
      </c>
      <c r="F65" s="49">
        <v>0.13100000000000001</v>
      </c>
      <c r="G65" s="49">
        <v>6.4000000000000001E-2</v>
      </c>
      <c r="H65" s="50">
        <v>0.10100000000000001</v>
      </c>
      <c r="I65" s="50">
        <v>9.6000000000000002E-2</v>
      </c>
      <c r="J65" s="51" t="s">
        <v>30</v>
      </c>
      <c r="K65" s="52" t="s">
        <v>296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</row>
    <row r="66" spans="1:125" s="47" customFormat="1" ht="38" x14ac:dyDescent="0.35">
      <c r="A66" s="380"/>
      <c r="B66" s="42" t="s">
        <v>118</v>
      </c>
      <c r="C66" s="42" t="s">
        <v>297</v>
      </c>
      <c r="D66" s="53"/>
      <c r="E66" s="53">
        <v>78</v>
      </c>
      <c r="F66" s="54">
        <v>75</v>
      </c>
      <c r="G66" s="54">
        <v>74</v>
      </c>
      <c r="H66" s="51">
        <v>72</v>
      </c>
      <c r="I66" s="51">
        <v>71</v>
      </c>
      <c r="J66" s="53">
        <v>71</v>
      </c>
      <c r="K66" s="52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</row>
    <row r="67" spans="1:125" s="47" customFormat="1" ht="38" x14ac:dyDescent="0.35">
      <c r="A67" s="380"/>
      <c r="B67" s="42" t="s">
        <v>120</v>
      </c>
      <c r="C67" s="42" t="s">
        <v>295</v>
      </c>
      <c r="D67" s="53"/>
      <c r="E67" s="53">
        <v>267</v>
      </c>
      <c r="F67" s="54">
        <v>284</v>
      </c>
      <c r="G67" s="54">
        <v>170</v>
      </c>
      <c r="H67" s="51" t="s">
        <v>30</v>
      </c>
      <c r="I67" s="51" t="s">
        <v>30</v>
      </c>
      <c r="J67" s="53" t="s">
        <v>30</v>
      </c>
      <c r="K67" s="52" t="s">
        <v>264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</row>
    <row r="68" spans="1:125" s="47" customFormat="1" ht="38" x14ac:dyDescent="0.35">
      <c r="A68" s="380"/>
      <c r="B68" s="42" t="s">
        <v>121</v>
      </c>
      <c r="C68" s="42" t="s">
        <v>295</v>
      </c>
      <c r="D68" s="53"/>
      <c r="E68" s="43">
        <v>159000</v>
      </c>
      <c r="F68" s="54" t="s">
        <v>125</v>
      </c>
      <c r="G68" s="54" t="s">
        <v>126</v>
      </c>
      <c r="H68" s="55" t="s">
        <v>30</v>
      </c>
      <c r="I68" s="51" t="s">
        <v>30</v>
      </c>
      <c r="J68" s="53" t="s">
        <v>30</v>
      </c>
      <c r="K68" s="46" t="s">
        <v>298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</row>
    <row r="69" spans="1:125" s="47" customFormat="1" x14ac:dyDescent="0.35">
      <c r="A69" s="381" t="s">
        <v>128</v>
      </c>
      <c r="B69" s="56" t="s">
        <v>129</v>
      </c>
      <c r="C69" s="56" t="s">
        <v>299</v>
      </c>
      <c r="D69" s="58"/>
      <c r="E69" s="57">
        <v>0.4</v>
      </c>
      <c r="F69" s="58">
        <v>0.53</v>
      </c>
      <c r="G69" s="58">
        <v>0.44</v>
      </c>
      <c r="H69" s="59">
        <v>0.69</v>
      </c>
      <c r="I69" s="59">
        <v>0.88</v>
      </c>
      <c r="J69" s="58">
        <v>1.02</v>
      </c>
      <c r="K69" s="60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</row>
    <row r="70" spans="1:125" s="47" customFormat="1" x14ac:dyDescent="0.35">
      <c r="A70" s="381"/>
      <c r="B70" s="56" t="s">
        <v>130</v>
      </c>
      <c r="C70" s="56" t="s">
        <v>300</v>
      </c>
      <c r="D70" s="58"/>
      <c r="E70" s="58">
        <v>33</v>
      </c>
      <c r="F70" s="58">
        <v>40</v>
      </c>
      <c r="G70" s="58">
        <v>29</v>
      </c>
      <c r="H70" s="59">
        <v>45</v>
      </c>
      <c r="I70" s="59">
        <v>56</v>
      </c>
      <c r="J70" s="58">
        <v>59</v>
      </c>
      <c r="K70" s="61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</row>
    <row r="71" spans="1:125" s="47" customFormat="1" x14ac:dyDescent="0.35">
      <c r="A71" s="381"/>
      <c r="B71" s="56" t="s">
        <v>131</v>
      </c>
      <c r="C71" s="56" t="s">
        <v>300</v>
      </c>
      <c r="D71" s="58"/>
      <c r="E71" s="58">
        <v>0.27</v>
      </c>
      <c r="F71" s="58">
        <v>0.31</v>
      </c>
      <c r="G71" s="58">
        <v>0.23</v>
      </c>
      <c r="H71" s="59">
        <v>0.23</v>
      </c>
      <c r="I71" s="62">
        <v>0.2</v>
      </c>
      <c r="J71" s="58">
        <v>0.21</v>
      </c>
      <c r="K71" s="61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</row>
    <row r="72" spans="1:125" s="47" customFormat="1" x14ac:dyDescent="0.35">
      <c r="A72" s="381"/>
      <c r="B72" s="56" t="s">
        <v>132</v>
      </c>
      <c r="C72" s="56" t="s">
        <v>300</v>
      </c>
      <c r="D72" s="58"/>
      <c r="E72" s="58">
        <v>22</v>
      </c>
      <c r="F72" s="58">
        <v>23</v>
      </c>
      <c r="G72" s="58">
        <v>15</v>
      </c>
      <c r="H72" s="59">
        <v>15</v>
      </c>
      <c r="I72" s="59">
        <v>13</v>
      </c>
      <c r="J72" s="58">
        <v>12</v>
      </c>
      <c r="K72" s="61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</row>
    <row r="73" spans="1:125" s="47" customFormat="1" ht="38" x14ac:dyDescent="0.35">
      <c r="A73" s="381"/>
      <c r="B73" s="56" t="s">
        <v>133</v>
      </c>
      <c r="C73" s="56" t="s">
        <v>300</v>
      </c>
      <c r="D73" s="58"/>
      <c r="E73" s="58">
        <v>15.1</v>
      </c>
      <c r="F73" s="58">
        <v>11</v>
      </c>
      <c r="G73" s="58">
        <v>22</v>
      </c>
      <c r="H73" s="59">
        <v>24</v>
      </c>
      <c r="I73" s="59">
        <v>19</v>
      </c>
      <c r="J73" s="58">
        <v>13</v>
      </c>
      <c r="K73" s="63" t="s">
        <v>301</v>
      </c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</row>
    <row r="74" spans="1:125" s="47" customFormat="1" x14ac:dyDescent="0.35">
      <c r="A74" s="381"/>
      <c r="B74" s="56" t="s">
        <v>134</v>
      </c>
      <c r="C74" s="56" t="s">
        <v>300</v>
      </c>
      <c r="D74" s="58"/>
      <c r="E74" s="58">
        <v>333</v>
      </c>
      <c r="F74" s="58">
        <v>252</v>
      </c>
      <c r="G74" s="58">
        <v>330</v>
      </c>
      <c r="H74" s="59">
        <v>360</v>
      </c>
      <c r="I74" s="59">
        <v>251</v>
      </c>
      <c r="J74" s="58">
        <v>157</v>
      </c>
      <c r="K74" s="63" t="s">
        <v>301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</row>
    <row r="75" spans="1:125" s="47" customFormat="1" x14ac:dyDescent="0.35">
      <c r="A75" s="381"/>
      <c r="B75" s="56" t="s">
        <v>136</v>
      </c>
      <c r="C75" s="56" t="s">
        <v>300</v>
      </c>
      <c r="D75" s="58"/>
      <c r="E75" s="58">
        <v>1.96</v>
      </c>
      <c r="F75" s="58">
        <v>1.76</v>
      </c>
      <c r="G75" s="58">
        <v>1.28</v>
      </c>
      <c r="H75" s="59">
        <v>1.57</v>
      </c>
      <c r="I75" s="59">
        <v>1.5</v>
      </c>
      <c r="J75" s="58" t="s">
        <v>30</v>
      </c>
      <c r="K75" s="61" t="s">
        <v>296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</row>
    <row r="76" spans="1:125" s="47" customFormat="1" x14ac:dyDescent="0.35">
      <c r="A76" s="381"/>
      <c r="B76" s="56" t="s">
        <v>137</v>
      </c>
      <c r="C76" s="56" t="s">
        <v>300</v>
      </c>
      <c r="D76" s="58"/>
      <c r="E76" s="64">
        <v>16740</v>
      </c>
      <c r="F76" s="64">
        <v>13770</v>
      </c>
      <c r="G76" s="64">
        <v>8740</v>
      </c>
      <c r="H76" s="65">
        <v>10735</v>
      </c>
      <c r="I76" s="65">
        <v>10100</v>
      </c>
      <c r="J76" s="58" t="s">
        <v>30</v>
      </c>
      <c r="K76" s="61" t="s">
        <v>296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</row>
    <row r="77" spans="1:125" s="47" customFormat="1" x14ac:dyDescent="0.35">
      <c r="A77" s="381"/>
      <c r="B77" s="56" t="s">
        <v>138</v>
      </c>
      <c r="C77" s="56" t="s">
        <v>300</v>
      </c>
      <c r="D77" s="58"/>
      <c r="E77" s="58">
        <v>0</v>
      </c>
      <c r="F77" s="58">
        <v>0</v>
      </c>
      <c r="G77" s="58">
        <v>0</v>
      </c>
      <c r="H77" s="59">
        <v>0</v>
      </c>
      <c r="I77" s="59">
        <v>0</v>
      </c>
      <c r="J77" s="58">
        <v>0</v>
      </c>
      <c r="K77" s="61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</row>
    <row r="78" spans="1:125" s="47" customFormat="1" x14ac:dyDescent="0.35">
      <c r="A78" s="381"/>
      <c r="B78" s="56" t="s">
        <v>139</v>
      </c>
      <c r="C78" s="56" t="s">
        <v>300</v>
      </c>
      <c r="D78" s="58"/>
      <c r="E78" s="58">
        <v>27</v>
      </c>
      <c r="F78" s="58">
        <v>26</v>
      </c>
      <c r="G78" s="66">
        <v>25</v>
      </c>
      <c r="H78" s="66">
        <v>22</v>
      </c>
      <c r="I78" s="66" t="s">
        <v>30</v>
      </c>
      <c r="J78" s="66" t="s">
        <v>30</v>
      </c>
      <c r="K78" s="61" t="s">
        <v>302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</row>
    <row r="79" spans="1:125" s="47" customFormat="1" x14ac:dyDescent="0.35">
      <c r="A79" s="381"/>
      <c r="B79" s="56" t="s">
        <v>141</v>
      </c>
      <c r="C79" s="56" t="s">
        <v>300</v>
      </c>
      <c r="D79" s="58"/>
      <c r="E79" s="67">
        <v>0.67</v>
      </c>
      <c r="F79" s="67">
        <v>0.67</v>
      </c>
      <c r="G79" s="68">
        <v>0.69</v>
      </c>
      <c r="H79" s="69">
        <v>0.71</v>
      </c>
      <c r="I79" s="59" t="s">
        <v>30</v>
      </c>
      <c r="J79" s="58" t="s">
        <v>30</v>
      </c>
      <c r="K79" s="61" t="s">
        <v>303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</row>
    <row r="80" spans="1:125" s="47" customFormat="1" x14ac:dyDescent="0.35">
      <c r="A80" s="381"/>
      <c r="B80" s="56" t="s">
        <v>143</v>
      </c>
      <c r="C80" s="56" t="s">
        <v>300</v>
      </c>
      <c r="D80" s="58"/>
      <c r="E80" s="67">
        <v>0.45</v>
      </c>
      <c r="F80" s="67">
        <v>0.44</v>
      </c>
      <c r="G80" s="68">
        <v>0.43</v>
      </c>
      <c r="H80" s="68">
        <v>0.41</v>
      </c>
      <c r="I80" s="59" t="s">
        <v>30</v>
      </c>
      <c r="J80" s="58" t="s">
        <v>30</v>
      </c>
      <c r="K80" s="61" t="s">
        <v>271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</row>
    <row r="81" spans="1:125" s="47" customFormat="1" x14ac:dyDescent="0.35">
      <c r="A81" s="70" t="s">
        <v>194</v>
      </c>
      <c r="B81" s="71" t="s">
        <v>195</v>
      </c>
      <c r="C81" s="71" t="s">
        <v>293</v>
      </c>
      <c r="D81" s="54"/>
      <c r="E81" s="72">
        <v>0.18</v>
      </c>
      <c r="F81" s="72">
        <v>0.03</v>
      </c>
      <c r="G81" s="73" t="s">
        <v>30</v>
      </c>
      <c r="H81" s="73" t="s">
        <v>30</v>
      </c>
      <c r="I81" s="73" t="s">
        <v>30</v>
      </c>
      <c r="J81" s="73" t="s">
        <v>30</v>
      </c>
      <c r="K81" s="52" t="s">
        <v>302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</row>
    <row r="82" spans="1:125" s="47" customFormat="1" x14ac:dyDescent="0.35">
      <c r="A82" s="382" t="s">
        <v>145</v>
      </c>
      <c r="B82" s="74" t="s">
        <v>146</v>
      </c>
      <c r="C82" s="74" t="s">
        <v>304</v>
      </c>
      <c r="D82" s="180"/>
      <c r="E82" s="67">
        <f>42/138</f>
        <v>0.30434782608695654</v>
      </c>
      <c r="F82" s="75">
        <v>0.32100000000000001</v>
      </c>
      <c r="G82" s="76">
        <v>0.3</v>
      </c>
      <c r="H82" s="76" t="s">
        <v>30</v>
      </c>
      <c r="I82" s="76" t="s">
        <v>30</v>
      </c>
      <c r="J82" s="76" t="s">
        <v>30</v>
      </c>
      <c r="K82" s="61" t="s">
        <v>303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</row>
    <row r="83" spans="1:125" s="47" customFormat="1" x14ac:dyDescent="0.35">
      <c r="A83" s="383"/>
      <c r="B83" s="74" t="s">
        <v>147</v>
      </c>
      <c r="C83" s="74" t="s">
        <v>304</v>
      </c>
      <c r="D83" s="180"/>
      <c r="E83" s="67">
        <f>11/101</f>
        <v>0.10891089108910891</v>
      </c>
      <c r="F83" s="76" t="s">
        <v>30</v>
      </c>
      <c r="G83" s="76" t="s">
        <v>30</v>
      </c>
      <c r="H83" s="76" t="s">
        <v>30</v>
      </c>
      <c r="I83" s="76" t="s">
        <v>30</v>
      </c>
      <c r="J83" s="76" t="s">
        <v>30</v>
      </c>
      <c r="K83" s="77" t="s">
        <v>305</v>
      </c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</row>
    <row r="84" spans="1:125" s="47" customFormat="1" x14ac:dyDescent="0.35">
      <c r="A84" s="384" t="s">
        <v>149</v>
      </c>
      <c r="B84" s="42" t="s">
        <v>150</v>
      </c>
      <c r="C84" s="42" t="s">
        <v>304</v>
      </c>
      <c r="D84" s="53"/>
      <c r="E84" s="78">
        <v>0.47969890510948904</v>
      </c>
      <c r="F84" s="72">
        <v>0.5</v>
      </c>
      <c r="G84" s="50">
        <v>0.495</v>
      </c>
      <c r="H84" s="50">
        <v>0.501</v>
      </c>
      <c r="I84" s="50">
        <v>0.51</v>
      </c>
      <c r="J84" s="48">
        <v>0.53</v>
      </c>
      <c r="K84" s="52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</row>
    <row r="85" spans="1:125" s="47" customFormat="1" x14ac:dyDescent="0.35">
      <c r="A85" s="385"/>
      <c r="B85" s="42" t="s">
        <v>152</v>
      </c>
      <c r="C85" s="42" t="s">
        <v>304</v>
      </c>
      <c r="D85" s="53"/>
      <c r="E85" s="78">
        <v>0.52030109489051091</v>
      </c>
      <c r="F85" s="72">
        <v>0.5</v>
      </c>
      <c r="G85" s="50">
        <v>0.505</v>
      </c>
      <c r="H85" s="50">
        <v>0.499</v>
      </c>
      <c r="I85" s="50">
        <v>0.49</v>
      </c>
      <c r="J85" s="48">
        <v>0.47</v>
      </c>
      <c r="K85" s="52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</row>
    <row r="86" spans="1:125" s="47" customFormat="1" x14ac:dyDescent="0.35">
      <c r="A86" s="385"/>
      <c r="B86" s="42" t="s">
        <v>153</v>
      </c>
      <c r="C86" s="42" t="s">
        <v>304</v>
      </c>
      <c r="D86" s="53"/>
      <c r="E86" s="78">
        <v>0.30434782608695654</v>
      </c>
      <c r="F86" s="72">
        <v>0.32</v>
      </c>
      <c r="G86" s="73">
        <v>0.3</v>
      </c>
      <c r="H86" s="73">
        <v>0.32</v>
      </c>
      <c r="I86" s="79">
        <v>0.26</v>
      </c>
      <c r="J86" s="80" t="s">
        <v>30</v>
      </c>
      <c r="K86" s="52" t="s">
        <v>296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</row>
    <row r="87" spans="1:125" s="47" customFormat="1" x14ac:dyDescent="0.35">
      <c r="A87" s="385"/>
      <c r="B87" s="42" t="s">
        <v>154</v>
      </c>
      <c r="C87" s="42" t="s">
        <v>304</v>
      </c>
      <c r="D87" s="53"/>
      <c r="E87" s="78">
        <v>0.69565217391304346</v>
      </c>
      <c r="F87" s="72">
        <v>0.68</v>
      </c>
      <c r="G87" s="73">
        <v>0.7</v>
      </c>
      <c r="H87" s="73">
        <v>0.68</v>
      </c>
      <c r="I87" s="73">
        <v>0.74</v>
      </c>
      <c r="J87" s="80" t="s">
        <v>30</v>
      </c>
      <c r="K87" s="52" t="s">
        <v>296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</row>
    <row r="88" spans="1:125" s="47" customFormat="1" x14ac:dyDescent="0.35">
      <c r="A88" s="385"/>
      <c r="B88" s="42" t="s">
        <v>156</v>
      </c>
      <c r="C88" s="42" t="s">
        <v>304</v>
      </c>
      <c r="D88" s="53"/>
      <c r="E88" s="78">
        <v>0.44444444444444442</v>
      </c>
      <c r="F88" s="72">
        <v>0.44</v>
      </c>
      <c r="G88" s="73">
        <v>0.44</v>
      </c>
      <c r="H88" s="73">
        <v>0.4</v>
      </c>
      <c r="I88" s="73">
        <v>0.33</v>
      </c>
      <c r="J88" s="72">
        <v>0.25</v>
      </c>
      <c r="K88" s="52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</row>
    <row r="89" spans="1:125" s="47" customFormat="1" x14ac:dyDescent="0.35">
      <c r="A89" s="385"/>
      <c r="B89" s="42" t="s">
        <v>158</v>
      </c>
      <c r="C89" s="42" t="s">
        <v>304</v>
      </c>
      <c r="D89" s="53"/>
      <c r="E89" s="78">
        <v>0.55555555555555558</v>
      </c>
      <c r="F89" s="72">
        <v>0.56000000000000005</v>
      </c>
      <c r="G89" s="73">
        <v>0.56000000000000005</v>
      </c>
      <c r="H89" s="73">
        <v>0.6</v>
      </c>
      <c r="I89" s="73">
        <v>0.67</v>
      </c>
      <c r="J89" s="72">
        <v>0.75</v>
      </c>
      <c r="K89" s="52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</row>
    <row r="90" spans="1:125" s="47" customFormat="1" x14ac:dyDescent="0.35">
      <c r="A90" s="385"/>
      <c r="B90" s="42" t="s">
        <v>160</v>
      </c>
      <c r="C90" s="42" t="s">
        <v>304</v>
      </c>
      <c r="D90" s="53"/>
      <c r="E90" s="53">
        <v>4206</v>
      </c>
      <c r="F90" s="45">
        <v>3843</v>
      </c>
      <c r="G90" s="44">
        <v>3669</v>
      </c>
      <c r="H90" s="44">
        <v>3514</v>
      </c>
      <c r="I90" s="44">
        <v>3374</v>
      </c>
      <c r="J90" s="45">
        <v>3151</v>
      </c>
      <c r="K90" s="52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</row>
    <row r="91" spans="1:125" s="47" customFormat="1" x14ac:dyDescent="0.35">
      <c r="A91" s="385"/>
      <c r="B91" s="42" t="s">
        <v>161</v>
      </c>
      <c r="C91" s="42" t="s">
        <v>304</v>
      </c>
      <c r="D91" s="53"/>
      <c r="E91" s="53">
        <v>4562</v>
      </c>
      <c r="F91" s="45">
        <v>3811</v>
      </c>
      <c r="G91" s="51">
        <v>3737</v>
      </c>
      <c r="H91" s="44">
        <v>3505</v>
      </c>
      <c r="I91" s="44">
        <v>3245</v>
      </c>
      <c r="J91" s="45">
        <v>2792</v>
      </c>
      <c r="K91" s="52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</row>
    <row r="92" spans="1:125" s="47" customFormat="1" x14ac:dyDescent="0.35">
      <c r="A92" s="385"/>
      <c r="B92" s="42" t="s">
        <v>162</v>
      </c>
      <c r="C92" s="42" t="s">
        <v>304</v>
      </c>
      <c r="D92" s="53"/>
      <c r="E92" s="53">
        <v>42</v>
      </c>
      <c r="F92" s="53">
        <v>42</v>
      </c>
      <c r="G92" s="51">
        <v>36</v>
      </c>
      <c r="H92" s="44">
        <v>29</v>
      </c>
      <c r="I92" s="44">
        <v>25</v>
      </c>
      <c r="J92" s="80" t="s">
        <v>30</v>
      </c>
      <c r="K92" s="52" t="s">
        <v>296</v>
      </c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</row>
    <row r="93" spans="1:125" s="47" customFormat="1" x14ac:dyDescent="0.35">
      <c r="A93" s="385"/>
      <c r="B93" s="42" t="s">
        <v>163</v>
      </c>
      <c r="C93" s="42" t="s">
        <v>304</v>
      </c>
      <c r="D93" s="53"/>
      <c r="E93" s="53">
        <v>96</v>
      </c>
      <c r="F93" s="53">
        <v>89</v>
      </c>
      <c r="G93" s="51">
        <v>84</v>
      </c>
      <c r="H93" s="44">
        <v>63</v>
      </c>
      <c r="I93" s="44">
        <v>72</v>
      </c>
      <c r="J93" s="80" t="s">
        <v>30</v>
      </c>
      <c r="K93" s="52" t="s">
        <v>296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</row>
    <row r="94" spans="1:125" s="47" customFormat="1" x14ac:dyDescent="0.35">
      <c r="A94" s="385"/>
      <c r="B94" s="42" t="s">
        <v>164</v>
      </c>
      <c r="C94" s="42" t="s">
        <v>304</v>
      </c>
      <c r="D94" s="53"/>
      <c r="E94" s="53">
        <v>4</v>
      </c>
      <c r="F94" s="53">
        <v>4</v>
      </c>
      <c r="G94" s="51">
        <v>4</v>
      </c>
      <c r="H94" s="44">
        <v>4</v>
      </c>
      <c r="I94" s="44">
        <v>3</v>
      </c>
      <c r="J94" s="45">
        <v>2</v>
      </c>
      <c r="K94" s="52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</row>
    <row r="95" spans="1:125" s="47" customFormat="1" x14ac:dyDescent="0.35">
      <c r="A95" s="385"/>
      <c r="B95" s="42" t="s">
        <v>165</v>
      </c>
      <c r="C95" s="42" t="s">
        <v>304</v>
      </c>
      <c r="D95" s="53"/>
      <c r="E95" s="53">
        <v>5</v>
      </c>
      <c r="F95" s="53">
        <v>5</v>
      </c>
      <c r="G95" s="51">
        <v>5</v>
      </c>
      <c r="H95" s="44">
        <v>6</v>
      </c>
      <c r="I95" s="44">
        <v>6</v>
      </c>
      <c r="J95" s="45">
        <v>6</v>
      </c>
      <c r="K95" s="52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</row>
    <row r="96" spans="1:125" s="47" customFormat="1" x14ac:dyDescent="0.35">
      <c r="A96" s="386" t="s">
        <v>306</v>
      </c>
      <c r="B96" s="56" t="s">
        <v>167</v>
      </c>
      <c r="C96" s="56" t="s">
        <v>304</v>
      </c>
      <c r="D96" s="58"/>
      <c r="E96" s="81">
        <v>0.21199999999999999</v>
      </c>
      <c r="F96" s="75">
        <v>0.224</v>
      </c>
      <c r="G96" s="59" t="s">
        <v>30</v>
      </c>
      <c r="H96" s="58" t="s">
        <v>30</v>
      </c>
      <c r="I96" s="67">
        <v>0.32</v>
      </c>
      <c r="J96" s="68">
        <v>0.32</v>
      </c>
      <c r="K96" s="395" t="s">
        <v>307</v>
      </c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4"/>
      <c r="DE96" s="34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4"/>
      <c r="DR96" s="34"/>
      <c r="DS96" s="34"/>
      <c r="DT96" s="34"/>
      <c r="DU96" s="34"/>
    </row>
    <row r="97" spans="1:125" s="47" customFormat="1" x14ac:dyDescent="0.35">
      <c r="A97" s="387"/>
      <c r="B97" s="56" t="s">
        <v>168</v>
      </c>
      <c r="C97" s="56" t="s">
        <v>304</v>
      </c>
      <c r="D97" s="58"/>
      <c r="E97" s="81">
        <v>0.22800000000000001</v>
      </c>
      <c r="F97" s="67">
        <v>0.21</v>
      </c>
      <c r="G97" s="59" t="s">
        <v>30</v>
      </c>
      <c r="H97" s="58" t="s">
        <v>30</v>
      </c>
      <c r="I97" s="67">
        <v>0.28000000000000003</v>
      </c>
      <c r="J97" s="68">
        <v>0.28000000000000003</v>
      </c>
      <c r="K97" s="39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</row>
    <row r="98" spans="1:125" s="47" customFormat="1" x14ac:dyDescent="0.35">
      <c r="A98" s="387"/>
      <c r="B98" s="56" t="s">
        <v>169</v>
      </c>
      <c r="C98" s="56" t="s">
        <v>304</v>
      </c>
      <c r="D98" s="58"/>
      <c r="E98" s="81">
        <v>0.54800000000000004</v>
      </c>
      <c r="F98" s="75">
        <v>0.66600000000000004</v>
      </c>
      <c r="G98" s="59" t="s">
        <v>30</v>
      </c>
      <c r="H98" s="58" t="s">
        <v>30</v>
      </c>
      <c r="I98" s="67">
        <v>0.62</v>
      </c>
      <c r="J98" s="68">
        <v>0.62</v>
      </c>
      <c r="K98" s="396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</row>
    <row r="99" spans="1:125" s="47" customFormat="1" x14ac:dyDescent="0.35">
      <c r="A99" s="387"/>
      <c r="B99" s="56" t="s">
        <v>170</v>
      </c>
      <c r="C99" s="56" t="s">
        <v>304</v>
      </c>
      <c r="D99" s="58"/>
      <c r="E99" s="81">
        <v>0.14299999999999999</v>
      </c>
      <c r="F99" s="75">
        <v>0.371</v>
      </c>
      <c r="G99" s="59" t="s">
        <v>30</v>
      </c>
      <c r="H99" s="58" t="s">
        <v>30</v>
      </c>
      <c r="I99" s="67">
        <v>0.51</v>
      </c>
      <c r="J99" s="68">
        <v>0.51</v>
      </c>
      <c r="K99" s="396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  <c r="CU99" s="34"/>
      <c r="CV99" s="34"/>
      <c r="CW99" s="34"/>
      <c r="CX99" s="34"/>
      <c r="CY99" s="34"/>
      <c r="CZ99" s="34"/>
      <c r="DA99" s="34"/>
      <c r="DB99" s="34"/>
      <c r="DC99" s="34"/>
      <c r="DD99" s="34"/>
      <c r="DE99" s="34"/>
      <c r="DF99" s="34"/>
      <c r="DG99" s="34"/>
      <c r="DH99" s="34"/>
      <c r="DI99" s="34"/>
      <c r="DJ99" s="34"/>
      <c r="DK99" s="34"/>
      <c r="DL99" s="34"/>
      <c r="DM99" s="34"/>
      <c r="DN99" s="34"/>
      <c r="DO99" s="34"/>
      <c r="DP99" s="34"/>
      <c r="DQ99" s="34"/>
      <c r="DR99" s="34"/>
      <c r="DS99" s="34"/>
      <c r="DT99" s="34"/>
      <c r="DU99" s="34"/>
    </row>
    <row r="100" spans="1:125" s="47" customFormat="1" x14ac:dyDescent="0.35">
      <c r="A100" s="387"/>
      <c r="B100" s="56" t="s">
        <v>171</v>
      </c>
      <c r="C100" s="56" t="s">
        <v>304</v>
      </c>
      <c r="D100" s="58"/>
      <c r="E100" s="81">
        <v>0.373</v>
      </c>
      <c r="F100" s="67">
        <v>0.33</v>
      </c>
      <c r="G100" s="58" t="s">
        <v>30</v>
      </c>
      <c r="H100" s="58" t="s">
        <v>30</v>
      </c>
      <c r="I100" s="67">
        <v>0.31</v>
      </c>
      <c r="J100" s="68">
        <v>0.31</v>
      </c>
      <c r="K100" s="396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34"/>
      <c r="DK100" s="34"/>
      <c r="DL100" s="34"/>
      <c r="DM100" s="34"/>
      <c r="DN100" s="34"/>
      <c r="DO100" s="34"/>
      <c r="DP100" s="34"/>
      <c r="DQ100" s="34"/>
      <c r="DR100" s="34"/>
      <c r="DS100" s="34"/>
      <c r="DT100" s="34"/>
      <c r="DU100" s="34"/>
    </row>
    <row r="101" spans="1:125" s="47" customFormat="1" x14ac:dyDescent="0.35">
      <c r="A101" s="387"/>
      <c r="B101" s="56" t="s">
        <v>172</v>
      </c>
      <c r="C101" s="56" t="s">
        <v>304</v>
      </c>
      <c r="D101" s="58"/>
      <c r="E101" s="81">
        <v>0.42099999999999999</v>
      </c>
      <c r="F101" s="67">
        <v>0.45</v>
      </c>
      <c r="G101" s="58" t="s">
        <v>30</v>
      </c>
      <c r="H101" s="58" t="s">
        <v>30</v>
      </c>
      <c r="I101" s="67">
        <v>0.46</v>
      </c>
      <c r="J101" s="68">
        <v>0.46</v>
      </c>
      <c r="K101" s="396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</row>
    <row r="102" spans="1:125" s="47" customFormat="1" x14ac:dyDescent="0.35">
      <c r="A102" s="387"/>
      <c r="B102" s="56" t="s">
        <v>173</v>
      </c>
      <c r="C102" s="56" t="s">
        <v>304</v>
      </c>
      <c r="D102" s="58"/>
      <c r="E102" s="81">
        <v>0.52300000000000002</v>
      </c>
      <c r="F102" s="67">
        <v>0.6</v>
      </c>
      <c r="G102" s="58" t="s">
        <v>30</v>
      </c>
      <c r="H102" s="58" t="s">
        <v>30</v>
      </c>
      <c r="I102" s="67">
        <v>0.64</v>
      </c>
      <c r="J102" s="68">
        <v>0.64</v>
      </c>
      <c r="K102" s="396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4"/>
      <c r="DT102" s="34"/>
      <c r="DU102" s="34"/>
    </row>
    <row r="103" spans="1:125" s="47" customFormat="1" x14ac:dyDescent="0.35">
      <c r="A103" s="387"/>
      <c r="B103" s="56" t="s">
        <v>174</v>
      </c>
      <c r="C103" s="56" t="s">
        <v>304</v>
      </c>
      <c r="D103" s="58"/>
      <c r="E103" s="81">
        <v>0.63600000000000001</v>
      </c>
      <c r="F103" s="67">
        <v>0.65</v>
      </c>
      <c r="G103" s="58" t="s">
        <v>30</v>
      </c>
      <c r="H103" s="58" t="s">
        <v>30</v>
      </c>
      <c r="I103" s="67">
        <v>0.66</v>
      </c>
      <c r="J103" s="68">
        <v>0.66</v>
      </c>
      <c r="K103" s="396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</row>
    <row r="104" spans="1:125" s="47" customFormat="1" x14ac:dyDescent="0.35">
      <c r="A104" s="388"/>
      <c r="B104" s="56" t="s">
        <v>175</v>
      </c>
      <c r="C104" s="56" t="s">
        <v>304</v>
      </c>
      <c r="D104" s="58"/>
      <c r="E104" s="58" t="s">
        <v>176</v>
      </c>
      <c r="F104" s="58" t="s">
        <v>176</v>
      </c>
      <c r="G104" s="58" t="s">
        <v>30</v>
      </c>
      <c r="H104" s="58" t="s">
        <v>30</v>
      </c>
      <c r="I104" s="58" t="s">
        <v>30</v>
      </c>
      <c r="J104" s="58" t="s">
        <v>30</v>
      </c>
      <c r="K104" s="61" t="s">
        <v>302</v>
      </c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</row>
    <row r="105" spans="1:125" s="47" customFormat="1" ht="38" x14ac:dyDescent="0.35">
      <c r="A105" s="82" t="s">
        <v>178</v>
      </c>
      <c r="B105" s="56" t="s">
        <v>179</v>
      </c>
      <c r="C105" s="56" t="s">
        <v>304</v>
      </c>
      <c r="D105" s="58"/>
      <c r="E105" s="83">
        <v>0.87</v>
      </c>
      <c r="F105" s="67">
        <v>0.9</v>
      </c>
      <c r="G105" s="58" t="s">
        <v>30</v>
      </c>
      <c r="H105" s="58" t="s">
        <v>30</v>
      </c>
      <c r="I105" s="58" t="s">
        <v>30</v>
      </c>
      <c r="J105" s="58" t="s">
        <v>30</v>
      </c>
      <c r="K105" s="60" t="s">
        <v>308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</row>
    <row r="106" spans="1:125" s="47" customFormat="1" ht="38" x14ac:dyDescent="0.35">
      <c r="A106" s="84" t="s">
        <v>181</v>
      </c>
      <c r="B106" s="42" t="s">
        <v>182</v>
      </c>
      <c r="C106" s="42" t="s">
        <v>304</v>
      </c>
      <c r="D106" s="53"/>
      <c r="E106" s="53" t="s">
        <v>176</v>
      </c>
      <c r="F106" s="72" t="s">
        <v>176</v>
      </c>
      <c r="G106" s="53" t="s">
        <v>30</v>
      </c>
      <c r="H106" s="53" t="s">
        <v>30</v>
      </c>
      <c r="I106" s="53" t="s">
        <v>30</v>
      </c>
      <c r="J106" s="53" t="s">
        <v>30</v>
      </c>
      <c r="K106" s="52" t="s">
        <v>302</v>
      </c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</row>
    <row r="107" spans="1:125" s="34" customFormat="1" x14ac:dyDescent="0.35">
      <c r="A107" s="389" t="s">
        <v>197</v>
      </c>
      <c r="B107" s="390"/>
      <c r="C107" s="390"/>
      <c r="D107" s="390"/>
      <c r="E107" s="389"/>
      <c r="F107" s="389"/>
      <c r="G107" s="389"/>
      <c r="H107" s="389"/>
      <c r="I107" s="389"/>
      <c r="J107" s="389"/>
      <c r="K107" s="391"/>
    </row>
    <row r="108" spans="1:125" s="34" customFormat="1" ht="38" x14ac:dyDescent="0.35">
      <c r="A108" s="378" t="s">
        <v>198</v>
      </c>
      <c r="B108" s="85" t="s">
        <v>199</v>
      </c>
      <c r="C108" s="85" t="s">
        <v>309</v>
      </c>
      <c r="D108" s="100"/>
      <c r="E108" s="86">
        <v>0.1</v>
      </c>
      <c r="F108" s="86">
        <v>0.1</v>
      </c>
      <c r="G108" s="87" t="s">
        <v>30</v>
      </c>
      <c r="H108" s="87" t="s">
        <v>30</v>
      </c>
      <c r="I108" s="87" t="s">
        <v>30</v>
      </c>
      <c r="J108" s="87" t="s">
        <v>30</v>
      </c>
      <c r="K108" s="88" t="s">
        <v>310</v>
      </c>
    </row>
    <row r="109" spans="1:125" s="34" customFormat="1" ht="38" x14ac:dyDescent="0.35">
      <c r="A109" s="379"/>
      <c r="B109" s="85" t="s">
        <v>201</v>
      </c>
      <c r="C109" s="173" t="s">
        <v>311</v>
      </c>
      <c r="D109" s="100"/>
      <c r="E109" s="89" t="s">
        <v>202</v>
      </c>
      <c r="F109" s="89" t="s">
        <v>203</v>
      </c>
      <c r="G109" s="87" t="s">
        <v>30</v>
      </c>
      <c r="H109" s="87" t="s">
        <v>30</v>
      </c>
      <c r="I109" s="87" t="s">
        <v>30</v>
      </c>
      <c r="J109" s="87" t="s">
        <v>30</v>
      </c>
      <c r="K109" s="88" t="s">
        <v>312</v>
      </c>
    </row>
    <row r="110" spans="1:125" s="34" customFormat="1" x14ac:dyDescent="0.35">
      <c r="A110" s="392" t="s">
        <v>313</v>
      </c>
      <c r="B110" s="90" t="s">
        <v>205</v>
      </c>
      <c r="C110" s="90" t="s">
        <v>299</v>
      </c>
      <c r="D110" s="91"/>
      <c r="E110" s="91">
        <v>31</v>
      </c>
      <c r="F110" s="92" t="s">
        <v>30</v>
      </c>
      <c r="G110" s="92" t="s">
        <v>30</v>
      </c>
      <c r="H110" s="92" t="s">
        <v>30</v>
      </c>
      <c r="I110" s="92" t="s">
        <v>30</v>
      </c>
      <c r="J110" s="92" t="s">
        <v>30</v>
      </c>
      <c r="K110" s="93" t="s">
        <v>258</v>
      </c>
    </row>
    <row r="111" spans="1:125" s="34" customFormat="1" x14ac:dyDescent="0.35">
      <c r="A111" s="392"/>
      <c r="B111" s="90" t="s">
        <v>206</v>
      </c>
      <c r="C111" s="90" t="s">
        <v>299</v>
      </c>
      <c r="D111" s="91"/>
      <c r="E111" s="91">
        <v>49.6</v>
      </c>
      <c r="F111" s="94">
        <v>50.6</v>
      </c>
      <c r="G111" s="94">
        <v>54.4</v>
      </c>
      <c r="H111" s="94">
        <v>55.7</v>
      </c>
      <c r="I111" s="95">
        <v>54</v>
      </c>
      <c r="J111" s="91">
        <v>51.4</v>
      </c>
      <c r="K111" s="93"/>
    </row>
    <row r="112" spans="1:125" s="34" customFormat="1" x14ac:dyDescent="0.35">
      <c r="A112" s="392"/>
      <c r="B112" s="90" t="s">
        <v>207</v>
      </c>
      <c r="C112" s="90" t="s">
        <v>299</v>
      </c>
      <c r="D112" s="91"/>
      <c r="E112" s="96">
        <v>0.91</v>
      </c>
      <c r="F112" s="96">
        <v>0.9</v>
      </c>
      <c r="G112" s="97">
        <v>0.85</v>
      </c>
      <c r="H112" s="98" t="s">
        <v>30</v>
      </c>
      <c r="I112" s="99" t="s">
        <v>30</v>
      </c>
      <c r="J112" s="91" t="s">
        <v>30</v>
      </c>
      <c r="K112" s="93" t="s">
        <v>264</v>
      </c>
    </row>
    <row r="113" spans="1:11" s="34" customFormat="1" ht="38" x14ac:dyDescent="0.35">
      <c r="A113" s="393" t="s">
        <v>209</v>
      </c>
      <c r="B113" s="85" t="s">
        <v>210</v>
      </c>
      <c r="C113" s="85" t="s">
        <v>314</v>
      </c>
      <c r="D113" s="100"/>
      <c r="E113" s="100" t="s">
        <v>211</v>
      </c>
      <c r="F113" s="101" t="s">
        <v>211</v>
      </c>
      <c r="G113" s="100" t="s">
        <v>211</v>
      </c>
      <c r="H113" s="102" t="s">
        <v>211</v>
      </c>
      <c r="I113" s="103" t="s">
        <v>211</v>
      </c>
      <c r="J113" s="103" t="s">
        <v>211</v>
      </c>
      <c r="K113" s="88"/>
    </row>
    <row r="114" spans="1:11" s="34" customFormat="1" ht="38" x14ac:dyDescent="0.35">
      <c r="A114" s="394"/>
      <c r="B114" s="85" t="s">
        <v>212</v>
      </c>
      <c r="C114" s="85" t="s">
        <v>315</v>
      </c>
      <c r="D114" s="100"/>
      <c r="E114" s="102">
        <v>52</v>
      </c>
      <c r="F114" s="102">
        <v>30</v>
      </c>
      <c r="G114" s="102">
        <v>26</v>
      </c>
      <c r="H114" s="102">
        <v>35</v>
      </c>
      <c r="I114" s="102" t="s">
        <v>30</v>
      </c>
      <c r="J114" s="102" t="s">
        <v>30</v>
      </c>
      <c r="K114" s="88" t="s">
        <v>316</v>
      </c>
    </row>
    <row r="115" spans="1:11" s="34" customFormat="1" ht="38" x14ac:dyDescent="0.35">
      <c r="A115" s="394"/>
      <c r="B115" s="85" t="s">
        <v>214</v>
      </c>
      <c r="C115" s="85" t="s">
        <v>317</v>
      </c>
      <c r="D115" s="100"/>
      <c r="E115" s="104">
        <v>0.52</v>
      </c>
      <c r="F115" s="86">
        <v>0.28999999999999998</v>
      </c>
      <c r="G115" s="102" t="s">
        <v>30</v>
      </c>
      <c r="H115" s="102" t="s">
        <v>30</v>
      </c>
      <c r="I115" s="102" t="s">
        <v>30</v>
      </c>
      <c r="J115" s="105" t="s">
        <v>30</v>
      </c>
      <c r="K115" s="88" t="s">
        <v>318</v>
      </c>
    </row>
    <row r="116" spans="1:11" s="34" customFormat="1" ht="38" x14ac:dyDescent="0.35">
      <c r="A116" s="394"/>
      <c r="B116" s="85" t="s">
        <v>216</v>
      </c>
      <c r="C116" s="85" t="s">
        <v>317</v>
      </c>
      <c r="D116" s="100"/>
      <c r="E116" s="104">
        <v>0.5</v>
      </c>
      <c r="F116" s="86">
        <v>0.4</v>
      </c>
      <c r="G116" s="102" t="s">
        <v>30</v>
      </c>
      <c r="H116" s="89" t="s">
        <v>30</v>
      </c>
      <c r="I116" s="89" t="s">
        <v>30</v>
      </c>
      <c r="J116" s="100" t="s">
        <v>30</v>
      </c>
      <c r="K116" s="88" t="s">
        <v>318</v>
      </c>
    </row>
    <row r="117" spans="1:11" s="34" customFormat="1" ht="38" x14ac:dyDescent="0.35">
      <c r="A117" s="394"/>
      <c r="B117" s="85" t="s">
        <v>218</v>
      </c>
      <c r="C117" s="85" t="s">
        <v>317</v>
      </c>
      <c r="D117" s="100"/>
      <c r="E117" s="104">
        <v>0.49</v>
      </c>
      <c r="F117" s="86">
        <v>0.3</v>
      </c>
      <c r="G117" s="89" t="s">
        <v>176</v>
      </c>
      <c r="H117" s="89" t="s">
        <v>30</v>
      </c>
      <c r="I117" s="89" t="s">
        <v>30</v>
      </c>
      <c r="J117" s="100" t="s">
        <v>30</v>
      </c>
      <c r="K117" s="106" t="s">
        <v>264</v>
      </c>
    </row>
    <row r="118" spans="1:11" s="34" customFormat="1" ht="38" x14ac:dyDescent="0.35">
      <c r="A118" s="394"/>
      <c r="B118" s="85" t="s">
        <v>219</v>
      </c>
      <c r="C118" s="85" t="s">
        <v>317</v>
      </c>
      <c r="D118" s="100"/>
      <c r="E118" s="100" t="s">
        <v>221</v>
      </c>
      <c r="F118" s="89" t="s">
        <v>222</v>
      </c>
      <c r="G118" s="89" t="s">
        <v>223</v>
      </c>
      <c r="H118" s="89" t="s">
        <v>224</v>
      </c>
      <c r="I118" s="89" t="s">
        <v>224</v>
      </c>
      <c r="J118" s="100" t="s">
        <v>224</v>
      </c>
      <c r="K118" s="106"/>
    </row>
    <row r="119" spans="1:11" s="34" customFormat="1" ht="38" x14ac:dyDescent="0.35">
      <c r="A119" s="388"/>
      <c r="B119" s="85" t="s">
        <v>225</v>
      </c>
      <c r="C119" s="85" t="s">
        <v>319</v>
      </c>
      <c r="D119" s="100"/>
      <c r="E119" s="100">
        <v>23</v>
      </c>
      <c r="F119" s="87" t="s">
        <v>30</v>
      </c>
      <c r="G119" s="87" t="s">
        <v>30</v>
      </c>
      <c r="H119" s="87" t="s">
        <v>30</v>
      </c>
      <c r="I119" s="87" t="s">
        <v>30</v>
      </c>
      <c r="J119" s="87" t="s">
        <v>30</v>
      </c>
      <c r="K119" s="106" t="s">
        <v>258</v>
      </c>
    </row>
    <row r="120" spans="1:11" s="34" customFormat="1" x14ac:dyDescent="0.35">
      <c r="A120" s="392" t="s">
        <v>226</v>
      </c>
      <c r="B120" s="90" t="s">
        <v>320</v>
      </c>
      <c r="C120" s="90" t="s">
        <v>321</v>
      </c>
      <c r="D120" s="91"/>
      <c r="E120" s="95" t="s">
        <v>176</v>
      </c>
      <c r="F120" s="95" t="s">
        <v>176</v>
      </c>
      <c r="G120" s="95" t="s">
        <v>322</v>
      </c>
      <c r="H120" s="95" t="s">
        <v>30</v>
      </c>
      <c r="I120" s="95" t="s">
        <v>30</v>
      </c>
      <c r="J120" s="95" t="s">
        <v>30</v>
      </c>
      <c r="K120" s="107" t="s">
        <v>323</v>
      </c>
    </row>
    <row r="121" spans="1:11" s="34" customFormat="1" ht="38" x14ac:dyDescent="0.35">
      <c r="A121" s="392"/>
      <c r="B121" s="90" t="s">
        <v>227</v>
      </c>
      <c r="C121" s="90" t="s">
        <v>324</v>
      </c>
      <c r="D121" s="91"/>
      <c r="E121" s="96">
        <v>0.88900000000000001</v>
      </c>
      <c r="F121" s="96">
        <v>0.78</v>
      </c>
      <c r="G121" s="92">
        <f>7/9</f>
        <v>0.77777777777777779</v>
      </c>
      <c r="H121" s="108">
        <v>0.8</v>
      </c>
      <c r="I121" s="108">
        <v>0.78</v>
      </c>
      <c r="J121" s="96">
        <v>0.75</v>
      </c>
      <c r="K121" s="109" t="s">
        <v>325</v>
      </c>
    </row>
    <row r="122" spans="1:11" s="34" customFormat="1" x14ac:dyDescent="0.35">
      <c r="A122" s="392"/>
      <c r="B122" s="90" t="s">
        <v>228</v>
      </c>
      <c r="C122" s="90" t="s">
        <v>326</v>
      </c>
      <c r="D122" s="91"/>
      <c r="E122" s="91">
        <v>38</v>
      </c>
      <c r="F122" s="110">
        <v>15</v>
      </c>
      <c r="G122" s="92" t="s">
        <v>30</v>
      </c>
      <c r="H122" s="92" t="s">
        <v>30</v>
      </c>
      <c r="I122" s="92" t="s">
        <v>30</v>
      </c>
      <c r="J122" s="92" t="s">
        <v>30</v>
      </c>
      <c r="K122" s="93" t="s">
        <v>283</v>
      </c>
    </row>
    <row r="123" spans="1:11" s="34" customFormat="1" ht="38" x14ac:dyDescent="0.35">
      <c r="A123" s="392"/>
      <c r="B123" s="90" t="s">
        <v>229</v>
      </c>
      <c r="C123" s="90" t="s">
        <v>295</v>
      </c>
      <c r="D123" s="91"/>
      <c r="E123" s="110">
        <v>1739</v>
      </c>
      <c r="F123" s="110">
        <v>1674</v>
      </c>
      <c r="G123" s="92" t="s">
        <v>30</v>
      </c>
      <c r="H123" s="92" t="s">
        <v>30</v>
      </c>
      <c r="I123" s="92" t="s">
        <v>30</v>
      </c>
      <c r="J123" s="92" t="s">
        <v>30</v>
      </c>
      <c r="K123" s="93" t="s">
        <v>283</v>
      </c>
    </row>
    <row r="124" spans="1:11" s="34" customFormat="1" x14ac:dyDescent="0.35">
      <c r="A124" s="378" t="s">
        <v>230</v>
      </c>
      <c r="B124" s="85" t="s">
        <v>327</v>
      </c>
      <c r="C124" s="85" t="s">
        <v>326</v>
      </c>
      <c r="D124" s="100"/>
      <c r="E124" s="105" t="s">
        <v>328</v>
      </c>
      <c r="F124" s="105">
        <v>5220</v>
      </c>
      <c r="G124" s="87" t="s">
        <v>30</v>
      </c>
      <c r="H124" s="87" t="s">
        <v>30</v>
      </c>
      <c r="I124" s="87" t="s">
        <v>30</v>
      </c>
      <c r="J124" s="87" t="s">
        <v>30</v>
      </c>
      <c r="K124" s="111" t="s">
        <v>264</v>
      </c>
    </row>
    <row r="125" spans="1:11" s="34" customFormat="1" x14ac:dyDescent="0.35">
      <c r="A125" s="378"/>
      <c r="B125" s="85" t="s">
        <v>233</v>
      </c>
      <c r="C125" s="85" t="s">
        <v>329</v>
      </c>
      <c r="D125" s="100"/>
      <c r="E125" s="105" t="s">
        <v>330</v>
      </c>
      <c r="F125" s="105" t="s">
        <v>234</v>
      </c>
      <c r="G125" s="87" t="s">
        <v>30</v>
      </c>
      <c r="H125" s="87" t="s">
        <v>30</v>
      </c>
      <c r="I125" s="87" t="s">
        <v>30</v>
      </c>
      <c r="J125" s="87" t="s">
        <v>30</v>
      </c>
      <c r="K125" s="88" t="s">
        <v>283</v>
      </c>
    </row>
    <row r="126" spans="1:11" s="34" customFormat="1" x14ac:dyDescent="0.35">
      <c r="A126" s="379"/>
      <c r="B126" s="85" t="s">
        <v>331</v>
      </c>
      <c r="C126" s="85" t="s">
        <v>326</v>
      </c>
      <c r="D126" s="100"/>
      <c r="E126" s="86">
        <v>0.88</v>
      </c>
      <c r="F126" s="104">
        <v>0.92</v>
      </c>
      <c r="G126" s="87" t="s">
        <v>30</v>
      </c>
      <c r="H126" s="87" t="s">
        <v>30</v>
      </c>
      <c r="I126" s="87" t="s">
        <v>30</v>
      </c>
      <c r="J126" s="87" t="s">
        <v>30</v>
      </c>
      <c r="K126" s="88" t="s">
        <v>283</v>
      </c>
    </row>
    <row r="127" spans="1:11" s="34" customFormat="1" x14ac:dyDescent="0.35">
      <c r="A127" s="379"/>
      <c r="B127" s="85" t="s">
        <v>236</v>
      </c>
      <c r="C127" s="85" t="s">
        <v>326</v>
      </c>
      <c r="D127" s="100"/>
      <c r="E127" s="100" t="s">
        <v>176</v>
      </c>
      <c r="F127" s="105" t="s">
        <v>176</v>
      </c>
      <c r="G127" s="87" t="s">
        <v>30</v>
      </c>
      <c r="H127" s="87" t="s">
        <v>30</v>
      </c>
      <c r="I127" s="87" t="s">
        <v>30</v>
      </c>
      <c r="J127" s="87" t="s">
        <v>30</v>
      </c>
      <c r="K127" s="88" t="s">
        <v>332</v>
      </c>
    </row>
    <row r="128" spans="1:11" s="34" customFormat="1" x14ac:dyDescent="0.7">
      <c r="A128" s="2"/>
      <c r="B128" s="112"/>
      <c r="C128" s="112"/>
      <c r="D128" s="181"/>
      <c r="E128" s="3"/>
      <c r="F128" s="3"/>
      <c r="G128" s="3"/>
      <c r="H128" s="4"/>
      <c r="I128" s="4"/>
      <c r="J128" s="3"/>
      <c r="K128" s="5"/>
    </row>
    <row r="129" spans="1:11" s="34" customFormat="1" x14ac:dyDescent="0.7">
      <c r="A129" s="2"/>
      <c r="B129" s="112"/>
      <c r="C129" s="112"/>
      <c r="D129" s="181"/>
      <c r="E129" s="3"/>
      <c r="F129" s="3"/>
      <c r="G129" s="3"/>
      <c r="H129" s="4"/>
      <c r="I129" s="4"/>
      <c r="J129" s="3"/>
      <c r="K129" s="5"/>
    </row>
    <row r="130" spans="1:11" s="34" customFormat="1" x14ac:dyDescent="0.7">
      <c r="A130" s="2"/>
      <c r="B130" s="112"/>
      <c r="C130" s="112"/>
      <c r="D130" s="181"/>
      <c r="E130" s="3"/>
      <c r="F130" s="3"/>
      <c r="G130" s="3"/>
      <c r="H130" s="4"/>
      <c r="I130" s="4"/>
      <c r="J130" s="3"/>
      <c r="K130" s="5"/>
    </row>
    <row r="131" spans="1:11" s="34" customFormat="1" x14ac:dyDescent="0.7">
      <c r="A131" s="2"/>
      <c r="B131" s="112"/>
      <c r="C131" s="112"/>
      <c r="D131" s="181"/>
      <c r="E131" s="3"/>
      <c r="F131" s="3"/>
      <c r="G131" s="3"/>
      <c r="H131" s="4"/>
      <c r="I131" s="4"/>
      <c r="J131" s="3"/>
      <c r="K131" s="5"/>
    </row>
    <row r="132" spans="1:11" s="34" customFormat="1" x14ac:dyDescent="0.7">
      <c r="A132" s="2"/>
      <c r="B132" s="112"/>
      <c r="C132" s="112"/>
      <c r="D132" s="181"/>
      <c r="E132" s="3"/>
      <c r="F132" s="3"/>
      <c r="G132" s="3"/>
      <c r="H132" s="4"/>
      <c r="I132" s="4"/>
      <c r="J132" s="3"/>
      <c r="K132" s="5"/>
    </row>
    <row r="133" spans="1:11" s="34" customFormat="1" x14ac:dyDescent="0.7">
      <c r="A133" s="2"/>
      <c r="B133" s="112"/>
      <c r="C133" s="112"/>
      <c r="D133" s="181"/>
      <c r="E133" s="3"/>
      <c r="F133" s="3"/>
      <c r="G133" s="3"/>
      <c r="H133" s="4"/>
      <c r="I133" s="4"/>
      <c r="J133" s="3"/>
      <c r="K133" s="5"/>
    </row>
    <row r="134" spans="1:11" s="34" customFormat="1" x14ac:dyDescent="0.7">
      <c r="A134" s="2"/>
      <c r="B134" s="112"/>
      <c r="C134" s="112"/>
      <c r="D134" s="181"/>
      <c r="E134" s="3"/>
      <c r="F134" s="3"/>
      <c r="G134" s="3"/>
      <c r="H134" s="4"/>
      <c r="I134" s="4"/>
      <c r="J134" s="3"/>
      <c r="K134" s="5"/>
    </row>
    <row r="135" spans="1:11" s="34" customFormat="1" x14ac:dyDescent="0.7">
      <c r="A135" s="2"/>
      <c r="B135" s="112"/>
      <c r="C135" s="112"/>
      <c r="D135" s="181"/>
      <c r="E135" s="3"/>
      <c r="F135" s="3"/>
      <c r="G135" s="3"/>
      <c r="H135" s="4"/>
      <c r="I135" s="4"/>
      <c r="J135" s="3"/>
      <c r="K135" s="5"/>
    </row>
    <row r="136" spans="1:11" s="34" customFormat="1" x14ac:dyDescent="0.7">
      <c r="A136" s="2"/>
      <c r="B136" s="112"/>
      <c r="C136" s="112"/>
      <c r="D136" s="181"/>
      <c r="E136" s="3"/>
      <c r="F136" s="3"/>
      <c r="G136" s="3"/>
      <c r="H136" s="4"/>
      <c r="I136" s="4"/>
      <c r="J136" s="3"/>
      <c r="K136" s="5"/>
    </row>
    <row r="137" spans="1:11" s="34" customFormat="1" x14ac:dyDescent="0.7">
      <c r="A137" s="2"/>
      <c r="B137" s="112"/>
      <c r="C137" s="112"/>
      <c r="D137" s="181"/>
      <c r="E137" s="3"/>
      <c r="F137" s="3"/>
      <c r="G137" s="3"/>
      <c r="H137" s="4"/>
      <c r="I137" s="4"/>
      <c r="J137" s="3"/>
      <c r="K137" s="5"/>
    </row>
    <row r="138" spans="1:11" s="34" customFormat="1" x14ac:dyDescent="0.7">
      <c r="A138" s="2"/>
      <c r="B138" s="112"/>
      <c r="C138" s="112"/>
      <c r="D138" s="181"/>
      <c r="E138" s="3"/>
      <c r="F138" s="3"/>
      <c r="G138" s="3"/>
      <c r="H138" s="4"/>
      <c r="I138" s="4"/>
      <c r="J138" s="3"/>
      <c r="K138" s="5"/>
    </row>
    <row r="139" spans="1:11" s="34" customFormat="1" x14ac:dyDescent="0.7">
      <c r="A139" s="2"/>
      <c r="B139" s="112"/>
      <c r="C139" s="112"/>
      <c r="D139" s="181"/>
      <c r="E139" s="3"/>
      <c r="F139" s="3"/>
      <c r="G139" s="3"/>
      <c r="H139" s="4"/>
      <c r="I139" s="4"/>
      <c r="J139" s="3"/>
      <c r="K139" s="5"/>
    </row>
    <row r="140" spans="1:11" s="34" customFormat="1" x14ac:dyDescent="0.7">
      <c r="A140" s="2"/>
      <c r="B140" s="112"/>
      <c r="C140" s="112"/>
      <c r="D140" s="181"/>
      <c r="E140" s="3"/>
      <c r="F140" s="3"/>
      <c r="G140" s="3"/>
      <c r="H140" s="4"/>
      <c r="I140" s="4"/>
      <c r="J140" s="3"/>
      <c r="K140" s="5"/>
    </row>
    <row r="141" spans="1:11" s="34" customFormat="1" x14ac:dyDescent="0.7">
      <c r="A141" s="2"/>
      <c r="B141" s="112"/>
      <c r="C141" s="112"/>
      <c r="D141" s="181"/>
      <c r="E141" s="3"/>
      <c r="F141" s="3"/>
      <c r="G141" s="3"/>
      <c r="H141" s="4"/>
      <c r="I141" s="4"/>
      <c r="J141" s="3"/>
      <c r="K141" s="5"/>
    </row>
    <row r="142" spans="1:11" s="34" customFormat="1" x14ac:dyDescent="0.7">
      <c r="A142" s="2"/>
      <c r="B142" s="112"/>
      <c r="C142" s="112"/>
      <c r="D142" s="181"/>
      <c r="E142" s="3"/>
      <c r="F142" s="3"/>
      <c r="G142" s="3"/>
      <c r="H142" s="4"/>
      <c r="I142" s="4"/>
      <c r="J142" s="3"/>
      <c r="K142" s="5"/>
    </row>
    <row r="143" spans="1:11" s="34" customFormat="1" x14ac:dyDescent="0.7">
      <c r="A143" s="2"/>
      <c r="B143" s="112"/>
      <c r="C143" s="112"/>
      <c r="D143" s="181"/>
      <c r="E143" s="3"/>
      <c r="F143" s="3"/>
      <c r="G143" s="3"/>
      <c r="H143" s="4"/>
      <c r="I143" s="4"/>
      <c r="J143" s="3"/>
      <c r="K143" s="5"/>
    </row>
    <row r="144" spans="1:11" s="34" customFormat="1" x14ac:dyDescent="0.7">
      <c r="A144" s="2"/>
      <c r="B144" s="112"/>
      <c r="C144" s="112"/>
      <c r="D144" s="181"/>
      <c r="E144" s="3"/>
      <c r="F144" s="3"/>
      <c r="G144" s="3"/>
      <c r="H144" s="4"/>
      <c r="I144" s="4"/>
      <c r="J144" s="3"/>
      <c r="K144" s="5"/>
    </row>
    <row r="145" spans="1:11" s="34" customFormat="1" x14ac:dyDescent="0.7">
      <c r="A145" s="2"/>
      <c r="B145" s="112"/>
      <c r="C145" s="112"/>
      <c r="D145" s="181"/>
      <c r="E145" s="3"/>
      <c r="F145" s="3"/>
      <c r="G145" s="3"/>
      <c r="H145" s="4"/>
      <c r="I145" s="4"/>
      <c r="J145" s="3"/>
      <c r="K145" s="5"/>
    </row>
    <row r="146" spans="1:11" s="34" customFormat="1" x14ac:dyDescent="0.7">
      <c r="A146" s="2"/>
      <c r="B146" s="112"/>
      <c r="C146" s="112"/>
      <c r="D146" s="181"/>
      <c r="E146" s="3"/>
      <c r="F146" s="3"/>
      <c r="G146" s="3"/>
      <c r="H146" s="4"/>
      <c r="I146" s="4"/>
      <c r="J146" s="3"/>
      <c r="K146" s="5"/>
    </row>
    <row r="147" spans="1:11" s="34" customFormat="1" x14ac:dyDescent="0.7">
      <c r="A147" s="2"/>
      <c r="B147" s="112"/>
      <c r="C147" s="112"/>
      <c r="D147" s="181"/>
      <c r="E147" s="3"/>
      <c r="F147" s="3"/>
      <c r="G147" s="3"/>
      <c r="H147" s="4"/>
      <c r="I147" s="4"/>
      <c r="J147" s="3"/>
      <c r="K147" s="5"/>
    </row>
    <row r="148" spans="1:11" s="34" customFormat="1" x14ac:dyDescent="0.7">
      <c r="A148" s="2"/>
      <c r="B148" s="112"/>
      <c r="C148" s="112"/>
      <c r="D148" s="181"/>
      <c r="E148" s="3"/>
      <c r="F148" s="3"/>
      <c r="G148" s="3"/>
      <c r="H148" s="4"/>
      <c r="I148" s="4"/>
      <c r="J148" s="3"/>
      <c r="K148" s="5"/>
    </row>
    <row r="149" spans="1:11" s="34" customFormat="1" x14ac:dyDescent="0.7">
      <c r="A149" s="2"/>
      <c r="B149" s="112"/>
      <c r="C149" s="112"/>
      <c r="D149" s="181"/>
      <c r="E149" s="3"/>
      <c r="F149" s="3"/>
      <c r="G149" s="3"/>
      <c r="H149" s="4"/>
      <c r="I149" s="4"/>
      <c r="J149" s="3"/>
      <c r="K149" s="5"/>
    </row>
    <row r="150" spans="1:11" s="34" customFormat="1" x14ac:dyDescent="0.7">
      <c r="A150" s="2"/>
      <c r="B150" s="112"/>
      <c r="C150" s="112"/>
      <c r="D150" s="181"/>
      <c r="E150" s="3"/>
      <c r="F150" s="3"/>
      <c r="G150" s="3"/>
      <c r="H150" s="4"/>
      <c r="I150" s="4"/>
      <c r="J150" s="3"/>
      <c r="K150" s="5"/>
    </row>
    <row r="151" spans="1:11" s="34" customFormat="1" x14ac:dyDescent="0.7">
      <c r="A151" s="2"/>
      <c r="B151" s="112"/>
      <c r="C151" s="112"/>
      <c r="D151" s="181"/>
      <c r="E151" s="3"/>
      <c r="F151" s="3"/>
      <c r="G151" s="3"/>
      <c r="H151" s="4"/>
      <c r="I151" s="4"/>
      <c r="J151" s="3"/>
      <c r="K151" s="5"/>
    </row>
    <row r="152" spans="1:11" s="34" customFormat="1" x14ac:dyDescent="0.7">
      <c r="A152" s="2"/>
      <c r="B152" s="112"/>
      <c r="C152" s="112"/>
      <c r="D152" s="181"/>
      <c r="E152" s="3"/>
      <c r="F152" s="3"/>
      <c r="G152" s="3"/>
      <c r="H152" s="4"/>
      <c r="I152" s="4"/>
      <c r="J152" s="3"/>
      <c r="K152" s="5"/>
    </row>
    <row r="153" spans="1:11" s="34" customFormat="1" x14ac:dyDescent="0.7">
      <c r="A153" s="2"/>
      <c r="B153" s="112"/>
      <c r="C153" s="112"/>
      <c r="D153" s="181"/>
      <c r="E153" s="3"/>
      <c r="F153" s="3"/>
      <c r="G153" s="3"/>
      <c r="H153" s="4"/>
      <c r="I153" s="4"/>
      <c r="J153" s="3"/>
      <c r="K153" s="5"/>
    </row>
    <row r="154" spans="1:11" s="34" customFormat="1" x14ac:dyDescent="0.7">
      <c r="A154" s="2"/>
      <c r="B154" s="112"/>
      <c r="C154" s="112"/>
      <c r="D154" s="181"/>
      <c r="E154" s="3"/>
      <c r="F154" s="3"/>
      <c r="G154" s="3"/>
      <c r="H154" s="4"/>
      <c r="I154" s="4"/>
      <c r="J154" s="3"/>
      <c r="K154" s="5"/>
    </row>
    <row r="155" spans="1:11" s="34" customFormat="1" x14ac:dyDescent="0.7">
      <c r="A155" s="2"/>
      <c r="B155" s="112"/>
      <c r="C155" s="112"/>
      <c r="D155" s="181"/>
      <c r="E155" s="3"/>
      <c r="F155" s="3"/>
      <c r="G155" s="3"/>
      <c r="H155" s="4"/>
      <c r="I155" s="4"/>
      <c r="J155" s="3"/>
      <c r="K155" s="5"/>
    </row>
    <row r="156" spans="1:11" s="34" customFormat="1" x14ac:dyDescent="0.7">
      <c r="A156" s="2"/>
      <c r="B156" s="112"/>
      <c r="C156" s="112"/>
      <c r="D156" s="181"/>
      <c r="E156" s="3"/>
      <c r="F156" s="3"/>
      <c r="G156" s="3"/>
      <c r="H156" s="4"/>
      <c r="I156" s="4"/>
      <c r="J156" s="3"/>
      <c r="K156" s="5"/>
    </row>
    <row r="157" spans="1:11" s="34" customFormat="1" x14ac:dyDescent="0.7">
      <c r="A157" s="2"/>
      <c r="B157" s="112"/>
      <c r="C157" s="112"/>
      <c r="D157" s="181"/>
      <c r="E157" s="3"/>
      <c r="F157" s="3"/>
      <c r="G157" s="3"/>
      <c r="H157" s="4"/>
      <c r="I157" s="4"/>
      <c r="J157" s="3"/>
      <c r="K157" s="5"/>
    </row>
    <row r="158" spans="1:11" s="34" customFormat="1" x14ac:dyDescent="0.7">
      <c r="A158" s="2"/>
      <c r="B158" s="112"/>
      <c r="C158" s="112"/>
      <c r="D158" s="181"/>
      <c r="E158" s="3"/>
      <c r="F158" s="3"/>
      <c r="G158" s="3"/>
      <c r="H158" s="4"/>
      <c r="I158" s="4"/>
      <c r="J158" s="3"/>
      <c r="K158" s="5"/>
    </row>
    <row r="159" spans="1:11" s="34" customFormat="1" x14ac:dyDescent="0.7">
      <c r="A159" s="2"/>
      <c r="B159" s="112"/>
      <c r="C159" s="112"/>
      <c r="D159" s="181"/>
      <c r="E159" s="3"/>
      <c r="F159" s="3"/>
      <c r="G159" s="3"/>
      <c r="H159" s="4"/>
      <c r="I159" s="4"/>
      <c r="J159" s="3"/>
      <c r="K159" s="5"/>
    </row>
    <row r="160" spans="1:11" s="34" customFormat="1" x14ac:dyDescent="0.7">
      <c r="A160" s="2"/>
      <c r="B160" s="112"/>
      <c r="C160" s="112"/>
      <c r="D160" s="181"/>
      <c r="E160" s="3"/>
      <c r="F160" s="3"/>
      <c r="G160" s="3"/>
      <c r="H160" s="4"/>
      <c r="I160" s="4"/>
      <c r="J160" s="3"/>
      <c r="K160" s="5"/>
    </row>
    <row r="161" spans="1:11" s="34" customFormat="1" x14ac:dyDescent="0.7">
      <c r="A161" s="2"/>
      <c r="B161" s="112"/>
      <c r="C161" s="112"/>
      <c r="D161" s="181"/>
      <c r="E161" s="3"/>
      <c r="F161" s="3"/>
      <c r="G161" s="3"/>
      <c r="H161" s="4"/>
      <c r="I161" s="4"/>
      <c r="J161" s="3"/>
      <c r="K161" s="5"/>
    </row>
    <row r="162" spans="1:11" s="34" customFormat="1" x14ac:dyDescent="0.7">
      <c r="A162" s="2"/>
      <c r="B162" s="112"/>
      <c r="C162" s="112"/>
      <c r="D162" s="181"/>
      <c r="E162" s="3"/>
      <c r="F162" s="3"/>
      <c r="G162" s="3"/>
      <c r="H162" s="4"/>
      <c r="I162" s="4"/>
      <c r="J162" s="3"/>
      <c r="K162" s="5"/>
    </row>
    <row r="163" spans="1:11" s="34" customFormat="1" x14ac:dyDescent="0.7">
      <c r="A163" s="2"/>
      <c r="B163" s="112"/>
      <c r="C163" s="112"/>
      <c r="D163" s="181"/>
      <c r="E163" s="3"/>
      <c r="F163" s="3"/>
      <c r="G163" s="3"/>
      <c r="H163" s="4"/>
      <c r="I163" s="4"/>
      <c r="J163" s="3"/>
      <c r="K163" s="5"/>
    </row>
    <row r="164" spans="1:11" s="34" customFormat="1" x14ac:dyDescent="0.7">
      <c r="A164" s="2"/>
      <c r="B164" s="112"/>
      <c r="C164" s="112"/>
      <c r="D164" s="181"/>
      <c r="E164" s="3"/>
      <c r="F164" s="3"/>
      <c r="G164" s="3"/>
      <c r="H164" s="4"/>
      <c r="I164" s="4"/>
      <c r="J164" s="3"/>
      <c r="K164" s="5"/>
    </row>
    <row r="165" spans="1:11" s="34" customFormat="1" x14ac:dyDescent="0.7">
      <c r="A165" s="2"/>
      <c r="B165" s="112"/>
      <c r="C165" s="112"/>
      <c r="D165" s="181"/>
      <c r="E165" s="3"/>
      <c r="F165" s="3"/>
      <c r="G165" s="3"/>
      <c r="H165" s="4"/>
      <c r="I165" s="4"/>
      <c r="J165" s="3"/>
      <c r="K165" s="5"/>
    </row>
    <row r="166" spans="1:11" s="34" customFormat="1" x14ac:dyDescent="0.7">
      <c r="A166" s="2"/>
      <c r="B166" s="112"/>
      <c r="C166" s="112"/>
      <c r="D166" s="181"/>
      <c r="E166" s="3"/>
      <c r="F166" s="3"/>
      <c r="G166" s="3"/>
      <c r="H166" s="4"/>
      <c r="I166" s="4"/>
      <c r="J166" s="3"/>
      <c r="K166" s="5"/>
    </row>
    <row r="167" spans="1:11" s="34" customFormat="1" x14ac:dyDescent="0.7">
      <c r="A167" s="2"/>
      <c r="B167" s="112"/>
      <c r="C167" s="112"/>
      <c r="D167" s="181"/>
      <c r="E167" s="3"/>
      <c r="F167" s="3"/>
      <c r="G167" s="3"/>
      <c r="H167" s="4"/>
      <c r="I167" s="4"/>
      <c r="J167" s="3"/>
      <c r="K167" s="5"/>
    </row>
    <row r="168" spans="1:11" s="34" customFormat="1" x14ac:dyDescent="0.7">
      <c r="A168" s="2"/>
      <c r="B168" s="112"/>
      <c r="C168" s="112"/>
      <c r="D168" s="181"/>
      <c r="E168" s="3"/>
      <c r="F168" s="3"/>
      <c r="G168" s="3"/>
      <c r="H168" s="4"/>
      <c r="I168" s="4"/>
      <c r="J168" s="3"/>
      <c r="K168" s="5"/>
    </row>
    <row r="169" spans="1:11" s="34" customFormat="1" x14ac:dyDescent="0.7">
      <c r="A169" s="2"/>
      <c r="B169" s="112"/>
      <c r="C169" s="112"/>
      <c r="D169" s="181"/>
      <c r="E169" s="3"/>
      <c r="F169" s="3"/>
      <c r="G169" s="3"/>
      <c r="H169" s="4"/>
      <c r="I169" s="4"/>
      <c r="J169" s="3"/>
      <c r="K169" s="5"/>
    </row>
    <row r="170" spans="1:11" s="34" customFormat="1" x14ac:dyDescent="0.7">
      <c r="A170" s="2"/>
      <c r="B170" s="112"/>
      <c r="C170" s="112"/>
      <c r="D170" s="181"/>
      <c r="E170" s="3"/>
      <c r="F170" s="3"/>
      <c r="G170" s="3"/>
      <c r="H170" s="4"/>
      <c r="I170" s="4"/>
      <c r="J170" s="3"/>
      <c r="K170" s="5"/>
    </row>
    <row r="171" spans="1:11" s="34" customFormat="1" x14ac:dyDescent="0.7">
      <c r="A171" s="2"/>
      <c r="B171" s="112"/>
      <c r="C171" s="112"/>
      <c r="D171" s="181"/>
      <c r="E171" s="3"/>
      <c r="F171" s="3"/>
      <c r="G171" s="3"/>
      <c r="H171" s="4"/>
      <c r="I171" s="4"/>
      <c r="J171" s="3"/>
      <c r="K171" s="5"/>
    </row>
    <row r="172" spans="1:11" s="34" customFormat="1" x14ac:dyDescent="0.7">
      <c r="A172" s="2"/>
      <c r="B172" s="112"/>
      <c r="C172" s="112"/>
      <c r="D172" s="181"/>
      <c r="E172" s="3"/>
      <c r="F172" s="3"/>
      <c r="G172" s="3"/>
      <c r="H172" s="4"/>
      <c r="I172" s="4"/>
      <c r="J172" s="3"/>
      <c r="K172" s="5"/>
    </row>
    <row r="173" spans="1:11" s="34" customFormat="1" x14ac:dyDescent="0.7">
      <c r="A173" s="2"/>
      <c r="B173" s="112"/>
      <c r="C173" s="112"/>
      <c r="D173" s="181"/>
      <c r="E173" s="3"/>
      <c r="F173" s="3"/>
      <c r="G173" s="3"/>
      <c r="H173" s="4"/>
      <c r="I173" s="4"/>
      <c r="J173" s="3"/>
      <c r="K173" s="5"/>
    </row>
    <row r="174" spans="1:11" s="34" customFormat="1" x14ac:dyDescent="0.7">
      <c r="A174" s="2"/>
      <c r="B174" s="112"/>
      <c r="C174" s="112"/>
      <c r="D174" s="181"/>
      <c r="E174" s="3"/>
      <c r="F174" s="3"/>
      <c r="G174" s="3"/>
      <c r="H174" s="4"/>
      <c r="I174" s="4"/>
      <c r="J174" s="3"/>
      <c r="K174" s="5"/>
    </row>
    <row r="175" spans="1:11" s="34" customFormat="1" x14ac:dyDescent="0.7">
      <c r="A175" s="2"/>
      <c r="B175" s="112"/>
      <c r="C175" s="112"/>
      <c r="D175" s="181"/>
      <c r="E175" s="3"/>
      <c r="F175" s="3"/>
      <c r="G175" s="3"/>
      <c r="H175" s="4"/>
      <c r="I175" s="4"/>
      <c r="J175" s="3"/>
      <c r="K175" s="5"/>
    </row>
    <row r="176" spans="1:11" s="34" customFormat="1" x14ac:dyDescent="0.7">
      <c r="A176" s="2"/>
      <c r="B176" s="112"/>
      <c r="C176" s="112"/>
      <c r="D176" s="181"/>
      <c r="E176" s="3"/>
      <c r="F176" s="3"/>
      <c r="G176" s="3"/>
      <c r="H176" s="4"/>
      <c r="I176" s="4"/>
      <c r="J176" s="3"/>
      <c r="K176" s="5"/>
    </row>
    <row r="177" spans="1:11" s="34" customFormat="1" x14ac:dyDescent="0.7">
      <c r="A177" s="2"/>
      <c r="B177" s="112"/>
      <c r="C177" s="112"/>
      <c r="D177" s="181"/>
      <c r="E177" s="3"/>
      <c r="F177" s="3"/>
      <c r="G177" s="3"/>
      <c r="H177" s="4"/>
      <c r="I177" s="4"/>
      <c r="J177" s="3"/>
      <c r="K177" s="5"/>
    </row>
    <row r="178" spans="1:11" s="34" customFormat="1" x14ac:dyDescent="0.7">
      <c r="A178" s="2"/>
      <c r="B178" s="112"/>
      <c r="C178" s="112"/>
      <c r="D178" s="181"/>
      <c r="E178" s="3"/>
      <c r="F178" s="3"/>
      <c r="G178" s="3"/>
      <c r="H178" s="4"/>
      <c r="I178" s="4"/>
      <c r="J178" s="3"/>
      <c r="K178" s="5"/>
    </row>
    <row r="179" spans="1:11" s="34" customFormat="1" x14ac:dyDescent="0.7">
      <c r="A179" s="2"/>
      <c r="B179" s="112"/>
      <c r="C179" s="112"/>
      <c r="D179" s="181"/>
      <c r="E179" s="3"/>
      <c r="F179" s="3"/>
      <c r="G179" s="3"/>
      <c r="H179" s="4"/>
      <c r="I179" s="4"/>
      <c r="J179" s="3"/>
      <c r="K179" s="5"/>
    </row>
    <row r="180" spans="1:11" s="34" customFormat="1" x14ac:dyDescent="0.7">
      <c r="A180" s="2"/>
      <c r="B180" s="112"/>
      <c r="C180" s="112"/>
      <c r="D180" s="181"/>
      <c r="E180" s="3"/>
      <c r="F180" s="3"/>
      <c r="G180" s="3"/>
      <c r="H180" s="4"/>
      <c r="I180" s="4"/>
      <c r="J180" s="3"/>
      <c r="K180" s="5"/>
    </row>
    <row r="181" spans="1:11" s="34" customFormat="1" x14ac:dyDescent="0.7">
      <c r="A181" s="2"/>
      <c r="B181" s="112"/>
      <c r="C181" s="112"/>
      <c r="D181" s="181"/>
      <c r="E181" s="3"/>
      <c r="F181" s="3"/>
      <c r="G181" s="3"/>
      <c r="H181" s="4"/>
      <c r="I181" s="4"/>
      <c r="J181" s="3"/>
      <c r="K181" s="5"/>
    </row>
    <row r="182" spans="1:11" s="34" customFormat="1" x14ac:dyDescent="0.7">
      <c r="A182" s="2"/>
      <c r="B182" s="112"/>
      <c r="C182" s="112"/>
      <c r="D182" s="181"/>
      <c r="E182" s="3"/>
      <c r="F182" s="3"/>
      <c r="G182" s="3"/>
      <c r="H182" s="4"/>
      <c r="I182" s="4"/>
      <c r="J182" s="3"/>
      <c r="K182" s="5"/>
    </row>
    <row r="183" spans="1:11" s="34" customFormat="1" x14ac:dyDescent="0.7">
      <c r="A183" s="2"/>
      <c r="B183" s="112"/>
      <c r="C183" s="112"/>
      <c r="D183" s="181"/>
      <c r="E183" s="3"/>
      <c r="F183" s="3"/>
      <c r="G183" s="3"/>
      <c r="H183" s="4"/>
      <c r="I183" s="4"/>
      <c r="J183" s="3"/>
      <c r="K183" s="5"/>
    </row>
    <row r="184" spans="1:11" s="34" customFormat="1" x14ac:dyDescent="0.7">
      <c r="A184" s="2"/>
      <c r="B184" s="112"/>
      <c r="C184" s="112"/>
      <c r="D184" s="181"/>
      <c r="E184" s="3"/>
      <c r="F184" s="3"/>
      <c r="G184" s="3"/>
      <c r="H184" s="4"/>
      <c r="I184" s="4"/>
      <c r="J184" s="3"/>
      <c r="K184" s="5"/>
    </row>
    <row r="185" spans="1:11" s="34" customFormat="1" x14ac:dyDescent="0.7">
      <c r="A185" s="2"/>
      <c r="B185" s="112"/>
      <c r="C185" s="112"/>
      <c r="D185" s="181"/>
      <c r="E185" s="3"/>
      <c r="F185" s="3"/>
      <c r="G185" s="3"/>
      <c r="H185" s="4"/>
      <c r="I185" s="4"/>
      <c r="J185" s="3"/>
      <c r="K185" s="5"/>
    </row>
    <row r="186" spans="1:11" s="34" customFormat="1" x14ac:dyDescent="0.7">
      <c r="A186" s="2"/>
      <c r="B186" s="112"/>
      <c r="C186" s="112"/>
      <c r="D186" s="181"/>
      <c r="E186" s="3"/>
      <c r="F186" s="3"/>
      <c r="G186" s="3"/>
      <c r="H186" s="4"/>
      <c r="I186" s="4"/>
      <c r="J186" s="3"/>
      <c r="K186" s="5"/>
    </row>
    <row r="187" spans="1:11" s="34" customFormat="1" x14ac:dyDescent="0.7">
      <c r="A187" s="2"/>
      <c r="B187" s="112"/>
      <c r="C187" s="112"/>
      <c r="D187" s="181"/>
      <c r="E187" s="3"/>
      <c r="F187" s="3"/>
      <c r="G187" s="3"/>
      <c r="H187" s="4"/>
      <c r="I187" s="4"/>
      <c r="J187" s="3"/>
      <c r="K187" s="5"/>
    </row>
    <row r="188" spans="1:11" s="34" customFormat="1" x14ac:dyDescent="0.7">
      <c r="A188" s="2"/>
      <c r="B188" s="112"/>
      <c r="C188" s="112"/>
      <c r="D188" s="181"/>
      <c r="E188" s="3"/>
      <c r="F188" s="3"/>
      <c r="G188" s="3"/>
      <c r="H188" s="4"/>
      <c r="I188" s="4"/>
      <c r="J188" s="3"/>
      <c r="K188" s="5"/>
    </row>
    <row r="189" spans="1:11" s="34" customFormat="1" x14ac:dyDescent="0.7">
      <c r="A189" s="2"/>
      <c r="B189" s="112"/>
      <c r="C189" s="112"/>
      <c r="D189" s="181"/>
      <c r="E189" s="3"/>
      <c r="F189" s="3"/>
      <c r="G189" s="3"/>
      <c r="H189" s="4"/>
      <c r="I189" s="4"/>
      <c r="J189" s="3"/>
      <c r="K189" s="5"/>
    </row>
    <row r="190" spans="1:11" s="34" customFormat="1" x14ac:dyDescent="0.7">
      <c r="A190" s="2"/>
      <c r="B190" s="112"/>
      <c r="C190" s="112"/>
      <c r="D190" s="181"/>
      <c r="E190" s="3"/>
      <c r="F190" s="3"/>
      <c r="G190" s="3"/>
      <c r="H190" s="4"/>
      <c r="I190" s="4"/>
      <c r="J190" s="3"/>
      <c r="K190" s="5"/>
    </row>
    <row r="191" spans="1:11" s="34" customFormat="1" x14ac:dyDescent="0.7">
      <c r="A191" s="2"/>
      <c r="B191" s="112"/>
      <c r="C191" s="112"/>
      <c r="D191" s="181"/>
      <c r="E191" s="3"/>
      <c r="F191" s="3"/>
      <c r="G191" s="3"/>
      <c r="H191" s="4"/>
      <c r="I191" s="4"/>
      <c r="J191" s="3"/>
      <c r="K191" s="5"/>
    </row>
    <row r="192" spans="1:11" s="34" customFormat="1" x14ac:dyDescent="0.7">
      <c r="A192" s="2"/>
      <c r="B192" s="112"/>
      <c r="C192" s="112"/>
      <c r="D192" s="181"/>
      <c r="E192" s="3"/>
      <c r="F192" s="3"/>
      <c r="G192" s="3"/>
      <c r="H192" s="4"/>
      <c r="I192" s="4"/>
      <c r="J192" s="3"/>
      <c r="K192" s="5"/>
    </row>
    <row r="193" spans="1:11" s="34" customFormat="1" x14ac:dyDescent="0.7">
      <c r="A193" s="2"/>
      <c r="B193" s="112"/>
      <c r="C193" s="112"/>
      <c r="D193" s="181"/>
      <c r="E193" s="3"/>
      <c r="F193" s="3"/>
      <c r="G193" s="3"/>
      <c r="H193" s="4"/>
      <c r="I193" s="4"/>
      <c r="J193" s="3"/>
      <c r="K193" s="5"/>
    </row>
    <row r="194" spans="1:11" s="34" customFormat="1" x14ac:dyDescent="0.7">
      <c r="A194" s="2"/>
      <c r="B194" s="112"/>
      <c r="C194" s="112"/>
      <c r="D194" s="181"/>
      <c r="E194" s="3"/>
      <c r="F194" s="3"/>
      <c r="G194" s="3"/>
      <c r="H194" s="4"/>
      <c r="I194" s="4"/>
      <c r="J194" s="3"/>
      <c r="K194" s="5"/>
    </row>
    <row r="195" spans="1:11" s="34" customFormat="1" x14ac:dyDescent="0.7">
      <c r="A195" s="2"/>
      <c r="B195" s="112"/>
      <c r="C195" s="112"/>
      <c r="D195" s="181"/>
      <c r="E195" s="3"/>
      <c r="F195" s="3"/>
      <c r="G195" s="3"/>
      <c r="H195" s="4"/>
      <c r="I195" s="4"/>
      <c r="J195" s="3"/>
      <c r="K195" s="5"/>
    </row>
    <row r="196" spans="1:11" s="34" customFormat="1" x14ac:dyDescent="0.7">
      <c r="A196" s="2"/>
      <c r="B196" s="112"/>
      <c r="C196" s="112"/>
      <c r="D196" s="181"/>
      <c r="E196" s="3"/>
      <c r="F196" s="3"/>
      <c r="G196" s="3"/>
      <c r="H196" s="4"/>
      <c r="I196" s="4"/>
      <c r="J196" s="3"/>
      <c r="K196" s="5"/>
    </row>
    <row r="197" spans="1:11" s="34" customFormat="1" x14ac:dyDescent="0.7">
      <c r="A197" s="2"/>
      <c r="B197" s="112"/>
      <c r="C197" s="112"/>
      <c r="D197" s="181"/>
      <c r="E197" s="3"/>
      <c r="F197" s="3"/>
      <c r="G197" s="3"/>
      <c r="H197" s="4"/>
      <c r="I197" s="4"/>
      <c r="J197" s="3"/>
      <c r="K197" s="5"/>
    </row>
    <row r="198" spans="1:11" s="34" customFormat="1" x14ac:dyDescent="0.7">
      <c r="A198" s="2"/>
      <c r="B198" s="112"/>
      <c r="C198" s="112"/>
      <c r="D198" s="181"/>
      <c r="E198" s="3"/>
      <c r="F198" s="3"/>
      <c r="G198" s="3"/>
      <c r="H198" s="4"/>
      <c r="I198" s="4"/>
      <c r="J198" s="3"/>
      <c r="K198" s="5"/>
    </row>
    <row r="199" spans="1:11" s="34" customFormat="1" x14ac:dyDescent="0.7">
      <c r="A199" s="2"/>
      <c r="B199" s="112"/>
      <c r="C199" s="112"/>
      <c r="D199" s="181"/>
      <c r="E199" s="3"/>
      <c r="F199" s="3"/>
      <c r="G199" s="3"/>
      <c r="H199" s="4"/>
      <c r="I199" s="4"/>
      <c r="J199" s="3"/>
      <c r="K199" s="5"/>
    </row>
    <row r="200" spans="1:11" s="34" customFormat="1" x14ac:dyDescent="0.7">
      <c r="A200" s="2"/>
      <c r="B200" s="112"/>
      <c r="C200" s="112"/>
      <c r="D200" s="181"/>
      <c r="E200" s="3"/>
      <c r="F200" s="3"/>
      <c r="G200" s="3"/>
      <c r="H200" s="4"/>
      <c r="I200" s="4"/>
      <c r="J200" s="3"/>
      <c r="K200" s="5"/>
    </row>
    <row r="201" spans="1:11" s="34" customFormat="1" x14ac:dyDescent="0.7">
      <c r="A201" s="2"/>
      <c r="B201" s="112"/>
      <c r="C201" s="112"/>
      <c r="D201" s="181"/>
      <c r="E201" s="3"/>
      <c r="F201" s="3"/>
      <c r="G201" s="3"/>
      <c r="H201" s="4"/>
      <c r="I201" s="4"/>
      <c r="J201" s="3"/>
      <c r="K201" s="5"/>
    </row>
    <row r="202" spans="1:11" s="34" customFormat="1" x14ac:dyDescent="0.7">
      <c r="A202" s="2"/>
      <c r="B202" s="112"/>
      <c r="C202" s="112"/>
      <c r="D202" s="181"/>
      <c r="E202" s="3"/>
      <c r="F202" s="3"/>
      <c r="G202" s="3"/>
      <c r="H202" s="4"/>
      <c r="I202" s="4"/>
      <c r="J202" s="3"/>
      <c r="K202" s="5"/>
    </row>
    <row r="203" spans="1:11" s="34" customFormat="1" x14ac:dyDescent="0.7">
      <c r="A203" s="2"/>
      <c r="B203" s="112"/>
      <c r="C203" s="112"/>
      <c r="D203" s="181"/>
      <c r="E203" s="3"/>
      <c r="F203" s="3"/>
      <c r="G203" s="3"/>
      <c r="H203" s="4"/>
      <c r="I203" s="4"/>
      <c r="J203" s="3"/>
      <c r="K203" s="5"/>
    </row>
    <row r="204" spans="1:11" s="34" customFormat="1" x14ac:dyDescent="0.7">
      <c r="A204" s="2"/>
      <c r="B204" s="112"/>
      <c r="C204" s="112"/>
      <c r="D204" s="181"/>
      <c r="E204" s="3"/>
      <c r="F204" s="3"/>
      <c r="G204" s="3"/>
      <c r="H204" s="4"/>
      <c r="I204" s="4"/>
      <c r="J204" s="3"/>
      <c r="K204" s="5"/>
    </row>
    <row r="205" spans="1:11" s="34" customFormat="1" x14ac:dyDescent="0.7">
      <c r="A205" s="2"/>
      <c r="B205" s="112"/>
      <c r="C205" s="112"/>
      <c r="D205" s="181"/>
      <c r="E205" s="3"/>
      <c r="F205" s="3"/>
      <c r="G205" s="3"/>
      <c r="H205" s="4"/>
      <c r="I205" s="4"/>
      <c r="J205" s="3"/>
      <c r="K205" s="5"/>
    </row>
    <row r="206" spans="1:11" s="34" customFormat="1" x14ac:dyDescent="0.7">
      <c r="A206" s="2"/>
      <c r="B206" s="112"/>
      <c r="C206" s="112"/>
      <c r="D206" s="181"/>
      <c r="E206" s="3"/>
      <c r="F206" s="3"/>
      <c r="G206" s="3"/>
      <c r="H206" s="4"/>
      <c r="I206" s="4"/>
      <c r="J206" s="3"/>
      <c r="K206" s="5"/>
    </row>
    <row r="207" spans="1:11" s="34" customFormat="1" x14ac:dyDescent="0.7">
      <c r="A207" s="2"/>
      <c r="B207" s="112"/>
      <c r="C207" s="112"/>
      <c r="D207" s="181"/>
      <c r="E207" s="3"/>
      <c r="F207" s="3"/>
      <c r="G207" s="3"/>
      <c r="H207" s="4"/>
      <c r="I207" s="4"/>
      <c r="J207" s="3"/>
      <c r="K207" s="5"/>
    </row>
    <row r="208" spans="1:11" s="34" customFormat="1" x14ac:dyDescent="0.7">
      <c r="A208" s="2"/>
      <c r="B208" s="112"/>
      <c r="C208" s="112"/>
      <c r="D208" s="181"/>
      <c r="E208" s="3"/>
      <c r="F208" s="3"/>
      <c r="G208" s="3"/>
      <c r="H208" s="4"/>
      <c r="I208" s="4"/>
      <c r="J208" s="3"/>
      <c r="K208" s="5"/>
    </row>
    <row r="209" spans="1:11" s="34" customFormat="1" x14ac:dyDescent="0.7">
      <c r="A209" s="2"/>
      <c r="B209" s="112"/>
      <c r="C209" s="112"/>
      <c r="D209" s="181"/>
      <c r="E209" s="3"/>
      <c r="F209" s="3"/>
      <c r="G209" s="3"/>
      <c r="H209" s="4"/>
      <c r="I209" s="4"/>
      <c r="J209" s="3"/>
      <c r="K209" s="5"/>
    </row>
    <row r="210" spans="1:11" s="34" customFormat="1" x14ac:dyDescent="0.7">
      <c r="A210" s="2"/>
      <c r="B210" s="112"/>
      <c r="C210" s="112"/>
      <c r="D210" s="181"/>
      <c r="E210" s="3"/>
      <c r="F210" s="3"/>
      <c r="G210" s="3"/>
      <c r="H210" s="4"/>
      <c r="I210" s="4"/>
      <c r="J210" s="3"/>
      <c r="K210" s="5"/>
    </row>
    <row r="211" spans="1:11" s="34" customFormat="1" x14ac:dyDescent="0.7">
      <c r="A211" s="2"/>
      <c r="B211" s="112"/>
      <c r="C211" s="112"/>
      <c r="D211" s="181"/>
      <c r="E211" s="3"/>
      <c r="F211" s="3"/>
      <c r="G211" s="3"/>
      <c r="H211" s="4"/>
      <c r="I211" s="4"/>
      <c r="J211" s="3"/>
      <c r="K211" s="5"/>
    </row>
    <row r="212" spans="1:11" s="34" customFormat="1" x14ac:dyDescent="0.7">
      <c r="A212" s="2"/>
      <c r="B212" s="112"/>
      <c r="C212" s="112"/>
      <c r="D212" s="181"/>
      <c r="E212" s="3"/>
      <c r="F212" s="3"/>
      <c r="G212" s="3"/>
      <c r="H212" s="4"/>
      <c r="I212" s="4"/>
      <c r="J212" s="3"/>
      <c r="K212" s="5"/>
    </row>
    <row r="213" spans="1:11" s="34" customFormat="1" x14ac:dyDescent="0.7">
      <c r="A213" s="2"/>
      <c r="B213" s="112"/>
      <c r="C213" s="112"/>
      <c r="D213" s="181"/>
      <c r="E213" s="3"/>
      <c r="F213" s="3"/>
      <c r="G213" s="3"/>
      <c r="H213" s="4"/>
      <c r="I213" s="4"/>
      <c r="J213" s="3"/>
      <c r="K213" s="5"/>
    </row>
    <row r="214" spans="1:11" s="34" customFormat="1" x14ac:dyDescent="0.7">
      <c r="A214" s="2"/>
      <c r="B214" s="112"/>
      <c r="C214" s="112"/>
      <c r="D214" s="181"/>
      <c r="E214" s="3"/>
      <c r="F214" s="3"/>
      <c r="G214" s="3"/>
      <c r="H214" s="4"/>
      <c r="I214" s="4"/>
      <c r="J214" s="3"/>
      <c r="K214" s="5"/>
    </row>
    <row r="215" spans="1:11" s="34" customFormat="1" x14ac:dyDescent="0.7">
      <c r="A215" s="2"/>
      <c r="B215" s="112"/>
      <c r="C215" s="112"/>
      <c r="D215" s="181"/>
      <c r="E215" s="3"/>
      <c r="F215" s="3"/>
      <c r="G215" s="3"/>
      <c r="H215" s="4"/>
      <c r="I215" s="4"/>
      <c r="J215" s="3"/>
      <c r="K215" s="5"/>
    </row>
    <row r="216" spans="1:11" s="34" customFormat="1" x14ac:dyDescent="0.7">
      <c r="A216" s="2"/>
      <c r="B216" s="112"/>
      <c r="C216" s="112"/>
      <c r="D216" s="181"/>
      <c r="E216" s="3"/>
      <c r="F216" s="3"/>
      <c r="G216" s="3"/>
      <c r="H216" s="4"/>
      <c r="I216" s="4"/>
      <c r="J216" s="3"/>
      <c r="K216" s="5"/>
    </row>
    <row r="217" spans="1:11" s="34" customFormat="1" x14ac:dyDescent="0.7">
      <c r="A217" s="2"/>
      <c r="B217" s="112"/>
      <c r="C217" s="112"/>
      <c r="D217" s="181"/>
      <c r="E217" s="3"/>
      <c r="F217" s="3"/>
      <c r="G217" s="3"/>
      <c r="H217" s="4"/>
      <c r="I217" s="4"/>
      <c r="J217" s="3"/>
      <c r="K217" s="5"/>
    </row>
    <row r="218" spans="1:11" s="34" customFormat="1" x14ac:dyDescent="0.7">
      <c r="A218" s="2"/>
      <c r="B218" s="112"/>
      <c r="C218" s="112"/>
      <c r="D218" s="181"/>
      <c r="E218" s="3"/>
      <c r="F218" s="3"/>
      <c r="G218" s="3"/>
      <c r="H218" s="4"/>
      <c r="I218" s="4"/>
      <c r="J218" s="3"/>
      <c r="K218" s="5"/>
    </row>
    <row r="219" spans="1:11" s="34" customFormat="1" x14ac:dyDescent="0.7">
      <c r="A219" s="2"/>
      <c r="B219" s="112"/>
      <c r="C219" s="112"/>
      <c r="D219" s="181"/>
      <c r="E219" s="3"/>
      <c r="F219" s="3"/>
      <c r="G219" s="3"/>
      <c r="H219" s="4"/>
      <c r="I219" s="4"/>
      <c r="J219" s="3"/>
      <c r="K219" s="5"/>
    </row>
    <row r="220" spans="1:11" s="34" customFormat="1" x14ac:dyDescent="0.7">
      <c r="A220" s="2"/>
      <c r="B220" s="112"/>
      <c r="C220" s="112"/>
      <c r="D220" s="181"/>
      <c r="E220" s="3"/>
      <c r="F220" s="3"/>
      <c r="G220" s="3"/>
      <c r="H220" s="4"/>
      <c r="I220" s="4"/>
      <c r="J220" s="3"/>
      <c r="K220" s="5"/>
    </row>
    <row r="221" spans="1:11" s="34" customFormat="1" x14ac:dyDescent="0.7">
      <c r="A221" s="2"/>
      <c r="B221" s="112"/>
      <c r="C221" s="112"/>
      <c r="D221" s="181"/>
      <c r="E221" s="3"/>
      <c r="F221" s="3"/>
      <c r="G221" s="3"/>
      <c r="H221" s="4"/>
      <c r="I221" s="4"/>
      <c r="J221" s="3"/>
      <c r="K221" s="5"/>
    </row>
    <row r="222" spans="1:11" s="34" customFormat="1" x14ac:dyDescent="0.7">
      <c r="A222" s="2"/>
      <c r="B222" s="112"/>
      <c r="C222" s="112"/>
      <c r="D222" s="181"/>
      <c r="E222" s="3"/>
      <c r="F222" s="3"/>
      <c r="G222" s="3"/>
      <c r="H222" s="4"/>
      <c r="I222" s="4"/>
      <c r="J222" s="3"/>
      <c r="K222" s="5"/>
    </row>
    <row r="223" spans="1:11" s="34" customFormat="1" x14ac:dyDescent="0.7">
      <c r="A223" s="2"/>
      <c r="B223" s="112"/>
      <c r="C223" s="112"/>
      <c r="D223" s="181"/>
      <c r="E223" s="3"/>
      <c r="F223" s="3"/>
      <c r="G223" s="3"/>
      <c r="H223" s="4"/>
      <c r="I223" s="4"/>
      <c r="J223" s="3"/>
      <c r="K223" s="5"/>
    </row>
    <row r="224" spans="1:11" s="34" customFormat="1" x14ac:dyDescent="0.7">
      <c r="A224" s="2"/>
      <c r="B224" s="112"/>
      <c r="C224" s="112"/>
      <c r="D224" s="181"/>
      <c r="E224" s="3"/>
      <c r="F224" s="3"/>
      <c r="G224" s="3"/>
      <c r="H224" s="4"/>
      <c r="I224" s="4"/>
      <c r="J224" s="3"/>
      <c r="K224" s="5"/>
    </row>
    <row r="225" spans="1:11" s="34" customFormat="1" x14ac:dyDescent="0.7">
      <c r="A225" s="2"/>
      <c r="B225" s="112"/>
      <c r="C225" s="112"/>
      <c r="D225" s="181"/>
      <c r="E225" s="3"/>
      <c r="F225" s="3"/>
      <c r="G225" s="3"/>
      <c r="H225" s="4"/>
      <c r="I225" s="4"/>
      <c r="J225" s="3"/>
      <c r="K225" s="5"/>
    </row>
    <row r="226" spans="1:11" s="34" customFormat="1" x14ac:dyDescent="0.7">
      <c r="A226" s="2"/>
      <c r="B226" s="112"/>
      <c r="C226" s="112"/>
      <c r="D226" s="181"/>
      <c r="E226" s="3"/>
      <c r="F226" s="3"/>
      <c r="G226" s="3"/>
      <c r="H226" s="4"/>
      <c r="I226" s="4"/>
      <c r="J226" s="3"/>
      <c r="K226" s="5"/>
    </row>
    <row r="227" spans="1:11" s="34" customFormat="1" x14ac:dyDescent="0.7">
      <c r="A227" s="2"/>
      <c r="B227" s="112"/>
      <c r="C227" s="112"/>
      <c r="D227" s="181"/>
      <c r="E227" s="3"/>
      <c r="F227" s="3"/>
      <c r="G227" s="3"/>
      <c r="H227" s="4"/>
      <c r="I227" s="4"/>
      <c r="J227" s="3"/>
      <c r="K227" s="5"/>
    </row>
    <row r="228" spans="1:11" s="34" customFormat="1" x14ac:dyDescent="0.7">
      <c r="A228" s="2"/>
      <c r="B228" s="112"/>
      <c r="C228" s="112"/>
      <c r="D228" s="181"/>
      <c r="E228" s="3"/>
      <c r="F228" s="3"/>
      <c r="G228" s="3"/>
      <c r="H228" s="4"/>
      <c r="I228" s="4"/>
      <c r="J228" s="3"/>
      <c r="K228" s="5"/>
    </row>
    <row r="229" spans="1:11" s="34" customFormat="1" x14ac:dyDescent="0.7">
      <c r="A229" s="2"/>
      <c r="B229" s="112"/>
      <c r="C229" s="112"/>
      <c r="D229" s="181"/>
      <c r="E229" s="3"/>
      <c r="F229" s="3"/>
      <c r="G229" s="3"/>
      <c r="H229" s="4"/>
      <c r="I229" s="4"/>
      <c r="J229" s="3"/>
      <c r="K229" s="5"/>
    </row>
    <row r="230" spans="1:11" s="34" customFormat="1" x14ac:dyDescent="0.7">
      <c r="A230" s="2"/>
      <c r="B230" s="112"/>
      <c r="C230" s="112"/>
      <c r="D230" s="181"/>
      <c r="E230" s="3"/>
      <c r="F230" s="3"/>
      <c r="G230" s="3"/>
      <c r="H230" s="4"/>
      <c r="I230" s="4"/>
      <c r="J230" s="3"/>
      <c r="K230" s="5"/>
    </row>
    <row r="231" spans="1:11" s="34" customFormat="1" x14ac:dyDescent="0.7">
      <c r="A231" s="2"/>
      <c r="B231" s="112"/>
      <c r="C231" s="112"/>
      <c r="D231" s="181"/>
      <c r="E231" s="3"/>
      <c r="F231" s="3"/>
      <c r="G231" s="3"/>
      <c r="H231" s="4"/>
      <c r="I231" s="4"/>
      <c r="J231" s="3"/>
      <c r="K231" s="5"/>
    </row>
    <row r="232" spans="1:11" s="34" customFormat="1" x14ac:dyDescent="0.7">
      <c r="A232" s="2"/>
      <c r="B232" s="112"/>
      <c r="C232" s="112"/>
      <c r="D232" s="181"/>
      <c r="E232" s="3"/>
      <c r="F232" s="3"/>
      <c r="G232" s="3"/>
      <c r="H232" s="4"/>
      <c r="I232" s="4"/>
      <c r="J232" s="3"/>
      <c r="K232" s="5"/>
    </row>
    <row r="233" spans="1:11" s="34" customFormat="1" x14ac:dyDescent="0.7">
      <c r="A233" s="2"/>
      <c r="B233" s="112"/>
      <c r="C233" s="112"/>
      <c r="D233" s="181"/>
      <c r="E233" s="3"/>
      <c r="F233" s="3"/>
      <c r="G233" s="3"/>
      <c r="H233" s="4"/>
      <c r="I233" s="4"/>
      <c r="J233" s="3"/>
      <c r="K233" s="5"/>
    </row>
    <row r="234" spans="1:11" s="34" customFormat="1" x14ac:dyDescent="0.7">
      <c r="A234" s="2"/>
      <c r="B234" s="112"/>
      <c r="C234" s="112"/>
      <c r="D234" s="181"/>
      <c r="E234" s="3"/>
      <c r="F234" s="3"/>
      <c r="G234" s="3"/>
      <c r="H234" s="4"/>
      <c r="I234" s="4"/>
      <c r="J234" s="3"/>
      <c r="K234" s="5"/>
    </row>
    <row r="235" spans="1:11" s="34" customFormat="1" x14ac:dyDescent="0.7">
      <c r="A235" s="2"/>
      <c r="B235" s="112"/>
      <c r="C235" s="112"/>
      <c r="D235" s="181"/>
      <c r="E235" s="3"/>
      <c r="F235" s="3"/>
      <c r="G235" s="3"/>
      <c r="H235" s="4"/>
      <c r="I235" s="4"/>
      <c r="J235" s="3"/>
      <c r="K235" s="5"/>
    </row>
    <row r="236" spans="1:11" s="34" customFormat="1" x14ac:dyDescent="0.7">
      <c r="A236" s="2"/>
      <c r="B236" s="112"/>
      <c r="C236" s="112"/>
      <c r="D236" s="181"/>
      <c r="E236" s="3"/>
      <c r="F236" s="3"/>
      <c r="G236" s="3"/>
      <c r="H236" s="4"/>
      <c r="I236" s="4"/>
      <c r="J236" s="3"/>
      <c r="K236" s="5"/>
    </row>
    <row r="237" spans="1:11" s="34" customFormat="1" x14ac:dyDescent="0.7">
      <c r="A237" s="2"/>
      <c r="B237" s="112"/>
      <c r="C237" s="112"/>
      <c r="D237" s="181"/>
      <c r="E237" s="3"/>
      <c r="F237" s="3"/>
      <c r="G237" s="3"/>
      <c r="H237" s="4"/>
      <c r="I237" s="4"/>
      <c r="J237" s="3"/>
      <c r="K237" s="5"/>
    </row>
    <row r="238" spans="1:11" s="34" customFormat="1" x14ac:dyDescent="0.7">
      <c r="A238" s="2"/>
      <c r="B238" s="112"/>
      <c r="C238" s="112"/>
      <c r="D238" s="181"/>
      <c r="E238" s="3"/>
      <c r="F238" s="3"/>
      <c r="G238" s="3"/>
      <c r="H238" s="4"/>
      <c r="I238" s="4"/>
      <c r="J238" s="3"/>
      <c r="K238" s="5"/>
    </row>
    <row r="239" spans="1:11" s="34" customFormat="1" x14ac:dyDescent="0.7">
      <c r="A239" s="2"/>
      <c r="B239" s="112"/>
      <c r="C239" s="112"/>
      <c r="D239" s="181"/>
      <c r="E239" s="3"/>
      <c r="F239" s="3"/>
      <c r="G239" s="3"/>
      <c r="H239" s="4"/>
      <c r="I239" s="4"/>
      <c r="J239" s="3"/>
      <c r="K239" s="5"/>
    </row>
    <row r="240" spans="1:11" s="34" customFormat="1" x14ac:dyDescent="0.7">
      <c r="A240" s="2"/>
      <c r="B240" s="112"/>
      <c r="C240" s="112"/>
      <c r="D240" s="181"/>
      <c r="E240" s="3"/>
      <c r="F240" s="3"/>
      <c r="G240" s="3"/>
      <c r="H240" s="4"/>
      <c r="I240" s="4"/>
      <c r="J240" s="3"/>
      <c r="K240" s="5"/>
    </row>
    <row r="241" spans="1:11" s="34" customFormat="1" x14ac:dyDescent="0.7">
      <c r="A241" s="2"/>
      <c r="B241" s="112"/>
      <c r="C241" s="112"/>
      <c r="D241" s="181"/>
      <c r="E241" s="3"/>
      <c r="F241" s="3"/>
      <c r="G241" s="3"/>
      <c r="H241" s="4"/>
      <c r="I241" s="4"/>
      <c r="J241" s="3"/>
      <c r="K241" s="5"/>
    </row>
    <row r="242" spans="1:11" s="34" customFormat="1" x14ac:dyDescent="0.7">
      <c r="A242" s="2"/>
      <c r="B242" s="112"/>
      <c r="C242" s="112"/>
      <c r="D242" s="181"/>
      <c r="E242" s="3"/>
      <c r="F242" s="3"/>
      <c r="G242" s="3"/>
      <c r="H242" s="4"/>
      <c r="I242" s="4"/>
      <c r="J242" s="3"/>
      <c r="K242" s="5"/>
    </row>
    <row r="243" spans="1:11" s="34" customFormat="1" x14ac:dyDescent="0.7">
      <c r="A243" s="2"/>
      <c r="B243" s="112"/>
      <c r="C243" s="112"/>
      <c r="D243" s="181"/>
      <c r="E243" s="3"/>
      <c r="F243" s="3"/>
      <c r="G243" s="3"/>
      <c r="H243" s="4"/>
      <c r="I243" s="4"/>
      <c r="J243" s="3"/>
      <c r="K243" s="5"/>
    </row>
    <row r="244" spans="1:11" s="34" customFormat="1" x14ac:dyDescent="0.7">
      <c r="A244" s="2"/>
      <c r="B244" s="112"/>
      <c r="C244" s="112"/>
      <c r="D244" s="181"/>
      <c r="E244" s="3"/>
      <c r="F244" s="3"/>
      <c r="G244" s="3"/>
      <c r="H244" s="4"/>
      <c r="I244" s="4"/>
      <c r="J244" s="3"/>
      <c r="K244" s="5"/>
    </row>
    <row r="245" spans="1:11" s="34" customFormat="1" x14ac:dyDescent="0.7">
      <c r="A245" s="2"/>
      <c r="B245" s="112"/>
      <c r="C245" s="112"/>
      <c r="D245" s="181"/>
      <c r="E245" s="3"/>
      <c r="F245" s="3"/>
      <c r="G245" s="3"/>
      <c r="H245" s="4"/>
      <c r="I245" s="4"/>
      <c r="J245" s="3"/>
      <c r="K245" s="5"/>
    </row>
    <row r="246" spans="1:11" s="34" customFormat="1" x14ac:dyDescent="0.7">
      <c r="A246" s="2"/>
      <c r="B246" s="112"/>
      <c r="C246" s="112"/>
      <c r="D246" s="181"/>
      <c r="E246" s="3"/>
      <c r="F246" s="3"/>
      <c r="G246" s="3"/>
      <c r="H246" s="4"/>
      <c r="I246" s="4"/>
      <c r="J246" s="3"/>
      <c r="K246" s="5"/>
    </row>
    <row r="247" spans="1:11" s="34" customFormat="1" x14ac:dyDescent="0.7">
      <c r="A247" s="2"/>
      <c r="B247" s="112"/>
      <c r="C247" s="112"/>
      <c r="D247" s="181"/>
      <c r="E247" s="3"/>
      <c r="F247" s="3"/>
      <c r="G247" s="3"/>
      <c r="H247" s="4"/>
      <c r="I247" s="4"/>
      <c r="J247" s="3"/>
      <c r="K247" s="5"/>
    </row>
    <row r="248" spans="1:11" s="34" customFormat="1" x14ac:dyDescent="0.7">
      <c r="A248" s="2"/>
      <c r="B248" s="112"/>
      <c r="C248" s="112"/>
      <c r="D248" s="181"/>
      <c r="E248" s="3"/>
      <c r="F248" s="3"/>
      <c r="G248" s="3"/>
      <c r="H248" s="4"/>
      <c r="I248" s="4"/>
      <c r="J248" s="3"/>
      <c r="K248" s="5"/>
    </row>
    <row r="249" spans="1:11" s="34" customFormat="1" x14ac:dyDescent="0.7">
      <c r="A249" s="2"/>
      <c r="B249" s="112"/>
      <c r="C249" s="112"/>
      <c r="D249" s="181"/>
      <c r="E249" s="3"/>
      <c r="F249" s="3"/>
      <c r="G249" s="3"/>
      <c r="H249" s="4"/>
      <c r="I249" s="4"/>
      <c r="J249" s="3"/>
      <c r="K249" s="5"/>
    </row>
    <row r="250" spans="1:11" s="34" customFormat="1" x14ac:dyDescent="0.7">
      <c r="A250" s="2"/>
      <c r="B250" s="112"/>
      <c r="C250" s="112"/>
      <c r="D250" s="181"/>
      <c r="E250" s="3"/>
      <c r="F250" s="3"/>
      <c r="G250" s="3"/>
      <c r="H250" s="4"/>
      <c r="I250" s="4"/>
      <c r="J250" s="3"/>
      <c r="K250" s="5"/>
    </row>
    <row r="251" spans="1:11" s="34" customFormat="1" x14ac:dyDescent="0.7">
      <c r="A251" s="2"/>
      <c r="B251" s="112"/>
      <c r="C251" s="112"/>
      <c r="D251" s="181"/>
      <c r="E251" s="3"/>
      <c r="F251" s="3"/>
      <c r="G251" s="3"/>
      <c r="H251" s="4"/>
      <c r="I251" s="4"/>
      <c r="J251" s="3"/>
      <c r="K251" s="5"/>
    </row>
    <row r="252" spans="1:11" s="34" customFormat="1" x14ac:dyDescent="0.7">
      <c r="A252" s="2"/>
      <c r="B252" s="112"/>
      <c r="C252" s="112"/>
      <c r="D252" s="181"/>
      <c r="E252" s="3"/>
      <c r="F252" s="3"/>
      <c r="G252" s="3"/>
      <c r="H252" s="4"/>
      <c r="I252" s="4"/>
      <c r="J252" s="3"/>
      <c r="K252" s="5"/>
    </row>
    <row r="253" spans="1:11" s="34" customFormat="1" x14ac:dyDescent="0.7">
      <c r="A253" s="2"/>
      <c r="B253" s="112"/>
      <c r="C253" s="112"/>
      <c r="D253" s="181"/>
      <c r="E253" s="3"/>
      <c r="F253" s="3"/>
      <c r="G253" s="3"/>
      <c r="H253" s="4"/>
      <c r="I253" s="4"/>
      <c r="J253" s="3"/>
      <c r="K253" s="5"/>
    </row>
  </sheetData>
  <autoFilter ref="A1:DU253" xr:uid="{B0D71BB4-C08C-4EBE-B85C-5BFCF08B0CC6}"/>
  <mergeCells count="24">
    <mergeCell ref="A124:A127"/>
    <mergeCell ref="A64:A68"/>
    <mergeCell ref="A69:A80"/>
    <mergeCell ref="A82:A83"/>
    <mergeCell ref="A84:A95"/>
    <mergeCell ref="A96:A104"/>
    <mergeCell ref="A107:K107"/>
    <mergeCell ref="A108:A109"/>
    <mergeCell ref="A110:A112"/>
    <mergeCell ref="A113:A119"/>
    <mergeCell ref="A120:A123"/>
    <mergeCell ref="K96:K103"/>
    <mergeCell ref="A63:K63"/>
    <mergeCell ref="A40:A47"/>
    <mergeCell ref="B1:B2"/>
    <mergeCell ref="A4:K4"/>
    <mergeCell ref="A5:A29"/>
    <mergeCell ref="A30:A35"/>
    <mergeCell ref="A36:A39"/>
    <mergeCell ref="A48:A49"/>
    <mergeCell ref="A51:A56"/>
    <mergeCell ref="A57:K57"/>
    <mergeCell ref="A58:A59"/>
    <mergeCell ref="A61:A6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E4A3B-5BE9-4775-91EF-439485A7BB0A}">
  <sheetPr codeName="Sheet1"/>
  <dimension ref="A1:A3"/>
  <sheetViews>
    <sheetView workbookViewId="0"/>
  </sheetViews>
  <sheetFormatPr defaultColWidth="8.81640625" defaultRowHeight="14.5" x14ac:dyDescent="0.35"/>
  <sheetData>
    <row r="1" spans="1:1" x14ac:dyDescent="0.35">
      <c r="A1" t="s">
        <v>333</v>
      </c>
    </row>
    <row r="2" spans="1:1" x14ac:dyDescent="0.35">
      <c r="A2" t="s">
        <v>334</v>
      </c>
    </row>
    <row r="3" spans="1:1" x14ac:dyDescent="0.35">
      <c r="A3" t="s">
        <v>335</v>
      </c>
    </row>
  </sheetData>
  <pageMargins left="0.7" right="0.7" top="0.75" bottom="0.75" header="0.3" footer="0.3"/>
  <headerFooter>
    <oddHeader>&amp;L&amp;"Calibri"&amp;10&amp;K000000Internal&amp;1#</oddHeader>
  </headerFooter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0618430C8E04687FE9EE55675799D" ma:contentTypeVersion="19" ma:contentTypeDescription="Create a new document." ma:contentTypeScope="" ma:versionID="909812672778cfc17319879f07a97324">
  <xsd:schema xmlns:xsd="http://www.w3.org/2001/XMLSchema" xmlns:xs="http://www.w3.org/2001/XMLSchema" xmlns:p="http://schemas.microsoft.com/office/2006/metadata/properties" xmlns:ns2="b082fbdb-9171-4961-8b5f-4a5fc2d84979" xmlns:ns3="99ef4f32-0af8-468e-b2fc-3d17d22eeb3b" xmlns:ns4="a3a57030-fef8-4576-b74e-837bcb79394c" targetNamespace="http://schemas.microsoft.com/office/2006/metadata/properties" ma:root="true" ma:fieldsID="560ed16a3fbb881ef93782e4f890cdd1" ns2:_="" ns3:_="" ns4:_="">
    <xsd:import namespace="b082fbdb-9171-4961-8b5f-4a5fc2d84979"/>
    <xsd:import namespace="99ef4f32-0af8-468e-b2fc-3d17d22eeb3b"/>
    <xsd:import namespace="a3a57030-fef8-4576-b74e-837bcb7939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2fbdb-9171-4961-8b5f-4a5fc2d84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22a92a8-3bec-4dfa-9d25-aa382fbee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f4f32-0af8-468e-b2fc-3d17d22eeb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57030-fef8-4576-b74e-837bcb79394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093cebe-8315-4118-90a1-1dfde1a24497}" ma:internalName="TaxCatchAll" ma:showField="CatchAllData" ma:web="99ef4f32-0af8-468e-b2fc-3d17d22ee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a57030-fef8-4576-b74e-837bcb79394c" xsi:nil="true"/>
    <lcf76f155ced4ddcb4097134ff3c332f xmlns="b082fbdb-9171-4961-8b5f-4a5fc2d84979">
      <Terms xmlns="http://schemas.microsoft.com/office/infopath/2007/PartnerControls"/>
    </lcf76f155ced4ddcb4097134ff3c332f>
    <Notes xmlns="b082fbdb-9171-4961-8b5f-4a5fc2d84979" xsi:nil="true"/>
    <SharedWithUsers xmlns="99ef4f32-0af8-468e-b2fc-3d17d22eeb3b">
      <UserInfo>
        <DisplayName>Liam Sheridan</DisplayName>
        <AccountId>465</AccountId>
        <AccountType/>
      </UserInfo>
      <UserInfo>
        <DisplayName>Chris Winfield</DisplayName>
        <AccountId>104</AccountId>
        <AccountType/>
      </UserInfo>
      <UserInfo>
        <DisplayName>Ashwin Moorthy</DisplayName>
        <AccountId>501</AccountId>
        <AccountType/>
      </UserInfo>
      <UserInfo>
        <DisplayName>Liz Harris</DisplayName>
        <AccountId>665</AccountId>
        <AccountType/>
      </UserInfo>
      <UserInfo>
        <DisplayName>steve askins</DisplayName>
        <AccountId>534</AccountId>
        <AccountType/>
      </UserInfo>
      <UserInfo>
        <DisplayName>Sophie Smith2</DisplayName>
        <AccountId>118</AccountId>
        <AccountType/>
      </UserInfo>
      <UserInfo>
        <DisplayName>Kamal Miah</DisplayName>
        <AccountId>176</AccountId>
        <AccountType/>
      </UserInfo>
      <UserInfo>
        <DisplayName>John Barnacle-Bowd</DisplayName>
        <AccountId>13</AccountId>
        <AccountType/>
      </UserInfo>
      <UserInfo>
        <DisplayName>Carolyn Park</DisplayName>
        <AccountId>93</AccountId>
        <AccountType/>
      </UserInfo>
      <UserInfo>
        <DisplayName>Christian Lude</DisplayName>
        <AccountId>100</AccountId>
        <AccountType/>
      </UserInfo>
      <UserInfo>
        <DisplayName>Bartosz Puchalski</DisplayName>
        <AccountId>183</AccountId>
        <AccountType/>
      </UserInfo>
      <UserInfo>
        <DisplayName>Liam McDade</DisplayName>
        <AccountId>58</AccountId>
        <AccountType/>
      </UserInfo>
      <UserInfo>
        <DisplayName>Millie McAuley</DisplayName>
        <AccountId>103</AccountId>
        <AccountType/>
      </UserInfo>
      <UserInfo>
        <DisplayName>Helen Donoghue</DisplayName>
        <AccountId>83</AccountId>
        <AccountType/>
      </UserInfo>
      <UserInfo>
        <DisplayName>Isabella Mascarenhas</DisplayName>
        <AccountId>32</AccountId>
        <AccountType/>
      </UserInfo>
      <UserInfo>
        <DisplayName>Sophie Jeffrey</DisplayName>
        <AccountId>174</AccountId>
        <AccountType/>
      </UserInfo>
      <UserInfo>
        <DisplayName>Carol North</DisplayName>
        <AccountId>179</AccountId>
        <AccountType/>
      </UserInfo>
      <UserInfo>
        <DisplayName>Mike Bray</DisplayName>
        <AccountId>81</AccountId>
        <AccountType/>
      </UserInfo>
      <UserInfo>
        <DisplayName>James Tucker</DisplayName>
        <AccountId>80</AccountId>
        <AccountType/>
      </UserInfo>
      <UserInfo>
        <DisplayName>Gemma Taylor</DisplayName>
        <AccountId>101</AccountId>
        <AccountType/>
      </UserInfo>
      <UserInfo>
        <DisplayName>Jessica Chu</DisplayName>
        <AccountId>15</AccountId>
        <AccountType/>
      </UserInfo>
      <UserInfo>
        <DisplayName>Edd Beesley</DisplayName>
        <AccountId>182</AccountId>
        <AccountType/>
      </UserInfo>
      <UserInfo>
        <DisplayName>Ashley Valentine</DisplayName>
        <AccountId>523</AccountId>
        <AccountType/>
      </UserInfo>
      <UserInfo>
        <DisplayName>Nicola Robinson</DisplayName>
        <AccountId>264</AccountId>
        <AccountType/>
      </UserInfo>
      <UserInfo>
        <DisplayName>Stella Redman</DisplayName>
        <AccountId>428</AccountId>
        <AccountType/>
      </UserInfo>
      <UserInfo>
        <DisplayName>Danny Hobson</DisplayName>
        <AccountId>111</AccountId>
        <AccountType/>
      </UserInfo>
      <UserInfo>
        <DisplayName>Steve Askins</DisplayName>
        <AccountId>795</AccountId>
        <AccountType/>
      </UserInfo>
      <UserInfo>
        <DisplayName>Chris Hewerdine</DisplayName>
        <AccountId>862</AccountId>
        <AccountType/>
      </UserInfo>
      <UserInfo>
        <DisplayName>Liam Dowds</DisplayName>
        <AccountId>859</AccountId>
        <AccountType/>
      </UserInfo>
      <UserInfo>
        <DisplayName>Sarah Fawcett</DisplayName>
        <AccountId>217</AccountId>
        <AccountType/>
      </UserInfo>
      <UserInfo>
        <DisplayName>Andrew Duncan</DisplayName>
        <AccountId>1014</AccountId>
        <AccountType/>
      </UserInfo>
      <UserInfo>
        <DisplayName>Leanne Scimia</DisplayName>
        <AccountId>97</AccountId>
        <AccountType/>
      </UserInfo>
      <UserInfo>
        <DisplayName>Amy Muncer</DisplayName>
        <AccountId>432</AccountId>
        <AccountType/>
      </UserInfo>
      <UserInfo>
        <DisplayName>Chris Hewerdine</DisplayName>
        <AccountId>960</AccountId>
        <AccountType/>
      </UserInfo>
      <UserInfo>
        <DisplayName>Iris Nolan</DisplayName>
        <AccountId>26</AccountId>
        <AccountType/>
      </UserInfo>
      <UserInfo>
        <DisplayName>Andy James</DisplayName>
        <AccountId>253</AccountId>
        <AccountType/>
      </UserInfo>
      <UserInfo>
        <DisplayName>Charlotte Wilson</DisplayName>
        <AccountId>254</AccountId>
        <AccountType/>
      </UserInfo>
      <UserInfo>
        <DisplayName>Tiffany Wanzenried</DisplayName>
        <AccountId>1035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4F95E9-3E44-4F8F-990A-F50778F0F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81B952-EDC6-4928-973C-EF0D9C8EF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82fbdb-9171-4961-8b5f-4a5fc2d84979"/>
    <ds:schemaRef ds:uri="99ef4f32-0af8-468e-b2fc-3d17d22eeb3b"/>
    <ds:schemaRef ds:uri="a3a57030-fef8-4576-b74e-837bcb793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629642-CA37-4B41-B84B-4AF4E9EAF8A1}">
  <ds:schemaRefs>
    <ds:schemaRef ds:uri="http://www.w3.org/XML/1998/namespace"/>
    <ds:schemaRef ds:uri="http://schemas.openxmlformats.org/package/2006/metadata/core-properties"/>
    <ds:schemaRef ds:uri="99ef4f32-0af8-468e-b2fc-3d17d22eeb3b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a3a57030-fef8-4576-b74e-837bcb79394c"/>
    <ds:schemaRef ds:uri="b082fbdb-9171-4961-8b5f-4a5fc2d84979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 Data Centre</vt:lpstr>
      <vt:lpstr>Data Centre</vt:lpstr>
      <vt:lpstr>Data Validation</vt:lpstr>
      <vt:lpstr>'Master Data Centre'!Print_Area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Group_FY25 Master ESG Data Centre </dc:title>
  <dc:subject/>
  <dc:creator/>
  <cp:keywords/>
  <dc:description/>
  <cp:lastModifiedBy>Emily Millett</cp:lastModifiedBy>
  <cp:revision/>
  <dcterms:created xsi:type="dcterms:W3CDTF">2022-04-07T14:49:57Z</dcterms:created>
  <dcterms:modified xsi:type="dcterms:W3CDTF">2025-06-25T14:25:50Z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0x010100CAD0618430C8E04687FE9EE55675799D</vt:lpwstr>
  </property>
  <property fmtid="{D5CDD505-2E9C-101B-9397-08002B2CF9AE}" pid="3" name="MediaServiceImageTags">
    <vt:lpwstr/>
  </property>
  <property fmtid="{D5CDD505-2E9C-101B-9397-08002B2CF9AE}" pid="4" name="MSIP_Label_4a361ecf-460f-4450-80eb-7b8906b66b31_Enabled">
    <vt:lpwstr>true</vt:lpwstr>
  </property>
  <property fmtid="{D5CDD505-2E9C-101B-9397-08002B2CF9AE}" pid="5" name="MSIP_Label_4a361ecf-460f-4450-80eb-7b8906b66b31_SetDate">
    <vt:lpwstr>2023-04-17T12:45:41Z</vt:lpwstr>
  </property>
  <property fmtid="{D5CDD505-2E9C-101B-9397-08002B2CF9AE}" pid="6" name="MSIP_Label_4a361ecf-460f-4450-80eb-7b8906b66b31_Method">
    <vt:lpwstr>Standard</vt:lpwstr>
  </property>
  <property fmtid="{D5CDD505-2E9C-101B-9397-08002B2CF9AE}" pid="7" name="MSIP_Label_4a361ecf-460f-4450-80eb-7b8906b66b31_Name">
    <vt:lpwstr>4a361ecf-460f-4450-80eb-7b8906b66b31</vt:lpwstr>
  </property>
  <property fmtid="{D5CDD505-2E9C-101B-9397-08002B2CF9AE}" pid="8" name="MSIP_Label_4a361ecf-460f-4450-80eb-7b8906b66b31_SiteId">
    <vt:lpwstr>730b8f48-0fcb-4f6d-9cfa-5b2306baf851</vt:lpwstr>
  </property>
  <property fmtid="{D5CDD505-2E9C-101B-9397-08002B2CF9AE}" pid="9" name="MSIP_Label_4a361ecf-460f-4450-80eb-7b8906b66b31_ActionId">
    <vt:lpwstr>caaf85db-61f1-4b37-b388-dbab696c3878</vt:lpwstr>
  </property>
  <property fmtid="{D5CDD505-2E9C-101B-9397-08002B2CF9AE}" pid="10" name="MSIP_Label_4a361ecf-460f-4450-80eb-7b8906b66b31_ContentBits">
    <vt:lpwstr>1</vt:lpwstr>
  </property>
</Properties>
</file>